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juerg\Desktop\"/>
    </mc:Choice>
  </mc:AlternateContent>
  <xr:revisionPtr revIDLastSave="0" documentId="13_ncr:11_{0DC5A57D-82E2-47C3-ACF1-B8ADC3492D05}" xr6:coauthVersionLast="36" xr6:coauthVersionMax="36" xr10:uidLastSave="{00000000-0000-0000-0000-000000000000}"/>
  <bookViews>
    <workbookView xWindow="0" yWindow="0" windowWidth="18518" windowHeight="8625" xr2:uid="{00000000-000D-0000-FFFF-FFFF00000000}"/>
  </bookViews>
  <sheets>
    <sheet name="Jahresplan 2018–2019" sheetId="1" r:id="rId1"/>
  </sheets>
  <definedNames>
    <definedName name="Jahr">'Jahresplan 2018–2019'!$B$1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" i="1" l="1"/>
  <c r="M1" i="1"/>
  <c r="Q1" i="1"/>
  <c r="V1" i="1"/>
  <c r="Z1" i="1"/>
  <c r="AD1" i="1"/>
  <c r="AH1" i="1"/>
  <c r="AM1" i="1"/>
  <c r="AQ1" i="1"/>
  <c r="AU1" i="1"/>
  <c r="AZ1" i="1"/>
  <c r="B1" i="1" l="1"/>
  <c r="A3" i="1"/>
  <c r="C2" i="1" s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V16" i="1"/>
  <c r="AW16" i="1"/>
  <c r="AX16" i="1"/>
  <c r="AY16" i="1"/>
  <c r="AZ16" i="1"/>
  <c r="BA16" i="1"/>
  <c r="BB16" i="1"/>
  <c r="BC16" i="1"/>
  <c r="BD16" i="1"/>
  <c r="BE16" i="1"/>
  <c r="BE14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G10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BG14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BG16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G24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G26" i="1"/>
  <c r="C3" i="1" l="1"/>
  <c r="C4" i="1" s="1"/>
  <c r="C1" i="1"/>
  <c r="B2" i="1"/>
  <c r="D2" i="1"/>
  <c r="E2" i="1" l="1"/>
  <c r="D1" i="1"/>
  <c r="D3" i="1"/>
  <c r="D4" i="1" s="1"/>
  <c r="B3" i="1"/>
  <c r="F2" i="1"/>
  <c r="E3" i="1"/>
  <c r="E4" i="1" s="1"/>
  <c r="F3" i="1" l="1"/>
  <c r="F4" i="1" s="1"/>
  <c r="G2" i="1"/>
  <c r="H2" i="1" l="1"/>
  <c r="G3" i="1"/>
  <c r="G4" i="1" s="1"/>
  <c r="H3" i="1" l="1"/>
  <c r="H4" i="1" s="1"/>
  <c r="I2" i="1"/>
  <c r="J2" i="1" l="1"/>
  <c r="I3" i="1"/>
  <c r="I4" i="1" s="1"/>
  <c r="K2" i="1" l="1"/>
  <c r="J3" i="1"/>
  <c r="J4" i="1" s="1"/>
  <c r="L2" i="1" l="1"/>
  <c r="K3" i="1"/>
  <c r="K4" i="1" s="1"/>
  <c r="L3" i="1" l="1"/>
  <c r="L4" i="1" s="1"/>
  <c r="M2" i="1"/>
  <c r="N2" i="1" l="1"/>
  <c r="M3" i="1"/>
  <c r="M4" i="1" s="1"/>
  <c r="O2" i="1" l="1"/>
  <c r="N3" i="1"/>
  <c r="N4" i="1" s="1"/>
  <c r="P2" i="1" l="1"/>
  <c r="O3" i="1"/>
  <c r="O4" i="1" s="1"/>
  <c r="Q2" i="1" l="1"/>
  <c r="P3" i="1"/>
  <c r="P4" i="1" s="1"/>
  <c r="R2" i="1" l="1"/>
  <c r="S2" i="1" s="1"/>
  <c r="T2" i="1" s="1"/>
  <c r="U2" i="1" s="1"/>
  <c r="Q3" i="1"/>
  <c r="Q4" i="1" s="1"/>
  <c r="V2" i="1" l="1"/>
  <c r="R3" i="1"/>
  <c r="R4" i="1" s="1"/>
  <c r="W2" i="1" l="1"/>
  <c r="X2" i="1" s="1"/>
  <c r="Y2" i="1" s="1"/>
  <c r="S3" i="1"/>
  <c r="S4" i="1" s="1"/>
  <c r="Z2" i="1" l="1"/>
  <c r="AA2" i="1" s="1"/>
  <c r="AB2" i="1" s="1"/>
  <c r="AC2" i="1" s="1"/>
  <c r="T3" i="1"/>
  <c r="T4" i="1" s="1"/>
  <c r="AD2" i="1" l="1"/>
  <c r="U3" i="1"/>
  <c r="U4" i="1" s="1"/>
  <c r="AE2" i="1" l="1"/>
  <c r="AF2" i="1" s="1"/>
  <c r="AG2" i="1" s="1"/>
  <c r="AH2" i="1" s="1"/>
  <c r="V3" i="1"/>
  <c r="V4" i="1" s="1"/>
  <c r="AI2" i="1" l="1"/>
  <c r="AJ2" i="1" s="1"/>
  <c r="AK2" i="1" s="1"/>
  <c r="AL2" i="1" s="1"/>
  <c r="W3" i="1"/>
  <c r="W4" i="1" s="1"/>
  <c r="AM2" i="1" l="1"/>
  <c r="AN2" i="1" s="1"/>
  <c r="AO2" i="1" s="1"/>
  <c r="AP2" i="1" s="1"/>
  <c r="AQ2" i="1"/>
  <c r="X3" i="1"/>
  <c r="X4" i="1" s="1"/>
  <c r="AR2" i="1" l="1"/>
  <c r="AS2" i="1" s="1"/>
  <c r="AT2" i="1" s="1"/>
  <c r="AU2" i="1" s="1"/>
  <c r="AV2" i="1"/>
  <c r="AW2" i="1" s="1"/>
  <c r="AX2" i="1" s="1"/>
  <c r="AY2" i="1" s="1"/>
  <c r="Y3" i="1"/>
  <c r="Y4" i="1" s="1"/>
  <c r="AZ2" i="1" l="1"/>
  <c r="Z3" i="1"/>
  <c r="Z4" i="1" s="1"/>
  <c r="BA2" i="1" l="1"/>
  <c r="BB2" i="1" s="1"/>
  <c r="BC2" i="1" s="1"/>
  <c r="BD2" i="1"/>
  <c r="AA3" i="1"/>
  <c r="AA4" i="1" s="1"/>
  <c r="BE2" i="1" l="1"/>
  <c r="BF2" i="1" s="1"/>
  <c r="BG2" i="1" s="1"/>
  <c r="BD1" i="1"/>
  <c r="AB3" i="1"/>
  <c r="AB4" i="1" s="1"/>
  <c r="AC3" i="1" l="1"/>
  <c r="AC4" i="1" s="1"/>
  <c r="AD3" i="1" l="1"/>
  <c r="AD4" i="1" s="1"/>
  <c r="AE3" i="1" l="1"/>
  <c r="AE4" i="1" s="1"/>
  <c r="AF3" i="1" l="1"/>
  <c r="AF4" i="1" s="1"/>
  <c r="AG3" i="1" l="1"/>
  <c r="AG4" i="1" s="1"/>
  <c r="AH3" i="1" l="1"/>
  <c r="AH4" i="1" s="1"/>
  <c r="AI3" i="1" l="1"/>
  <c r="AI4" i="1" s="1"/>
  <c r="AJ3" i="1" l="1"/>
  <c r="AJ4" i="1" s="1"/>
  <c r="AK3" i="1" l="1"/>
  <c r="AK4" i="1" s="1"/>
  <c r="AL3" i="1" l="1"/>
  <c r="AL4" i="1" s="1"/>
  <c r="AM3" i="1" l="1"/>
  <c r="AM4" i="1" s="1"/>
  <c r="AN3" i="1" l="1"/>
  <c r="AN4" i="1" s="1"/>
  <c r="AO3" i="1" l="1"/>
  <c r="AO4" i="1" s="1"/>
  <c r="AP3" i="1" l="1"/>
  <c r="AP4" i="1" s="1"/>
  <c r="AQ3" i="1" l="1"/>
  <c r="AQ4" i="1" s="1"/>
  <c r="AR3" i="1" l="1"/>
  <c r="AR4" i="1" s="1"/>
  <c r="AS3" i="1" l="1"/>
  <c r="AS4" i="1" s="1"/>
  <c r="AT3" i="1" l="1"/>
  <c r="AT4" i="1" s="1"/>
  <c r="AU3" i="1" l="1"/>
  <c r="AU4" i="1" s="1"/>
  <c r="AV3" i="1" l="1"/>
  <c r="AV4" i="1" s="1"/>
  <c r="AW3" i="1" l="1"/>
  <c r="AW4" i="1" s="1"/>
  <c r="AX3" i="1" l="1"/>
  <c r="AX4" i="1" s="1"/>
  <c r="AY3" i="1" l="1"/>
  <c r="AY4" i="1" s="1"/>
  <c r="AZ3" i="1" l="1"/>
  <c r="AZ4" i="1" s="1"/>
  <c r="BA3" i="1" l="1"/>
  <c r="BA4" i="1" s="1"/>
  <c r="BB3" i="1" l="1"/>
  <c r="BB4" i="1" s="1"/>
  <c r="BC3" i="1" l="1"/>
  <c r="BC4" i="1" s="1"/>
  <c r="BD3" i="1" l="1"/>
  <c r="BD4" i="1" s="1"/>
  <c r="BE3" i="1" l="1"/>
  <c r="BE4" i="1" s="1"/>
  <c r="BF3" i="1" l="1"/>
  <c r="BF4" i="1" s="1"/>
  <c r="BG3" i="1" l="1"/>
  <c r="BG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Kaufmännische Berufsschule KBW</author>
  </authors>
  <commentList>
    <comment ref="A1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Jahreszahl eingeben</t>
        </r>
      </text>
    </comment>
  </commentList>
</comments>
</file>

<file path=xl/sharedStrings.xml><?xml version="1.0" encoding="utf-8"?>
<sst xmlns="http://schemas.openxmlformats.org/spreadsheetml/2006/main" count="38" uniqueCount="31">
  <si>
    <t>Woche</t>
  </si>
  <si>
    <t>Periode</t>
  </si>
  <si>
    <t>Mesozyklus</t>
  </si>
  <si>
    <t>Mikrozyklus</t>
  </si>
  <si>
    <t>Intensität</t>
  </si>
  <si>
    <t>Wettkämpfe</t>
  </si>
  <si>
    <t>Akt.</t>
  </si>
  <si>
    <t>Jun.</t>
  </si>
  <si>
    <t>Kad.</t>
  </si>
  <si>
    <t>Tage</t>
  </si>
  <si>
    <t>bis</t>
  </si>
  <si>
    <t>von</t>
  </si>
  <si>
    <t>Ort</t>
  </si>
  <si>
    <t>Priorität</t>
  </si>
  <si>
    <t>Lehrgänge</t>
  </si>
  <si>
    <t>Tests</t>
  </si>
  <si>
    <t>Basisfähigkeiten KKP</t>
  </si>
  <si>
    <t>Kondition (Ausdauer, Kraft, Schnelligkeit, Beweglichkeit), Koordination, Psyche</t>
  </si>
  <si>
    <t>Konditionierter Kampf</t>
  </si>
  <si>
    <t>Kampfsituationen und -positionen, Dauerringen</t>
  </si>
  <si>
    <t>Technik-Taktik-Training</t>
  </si>
  <si>
    <t>Competition-(Wettkampf-)Simulation</t>
  </si>
  <si>
    <t>Konstruierte Kämpfe</t>
  </si>
  <si>
    <t>Verlauf</t>
  </si>
  <si>
    <t>Umfang (Min.)</t>
  </si>
  <si>
    <t>TET</t>
  </si>
  <si>
    <t>BAS</t>
  </si>
  <si>
    <t>REL</t>
  </si>
  <si>
    <t>Relaxation, Erholung</t>
  </si>
  <si>
    <t>CON</t>
  </si>
  <si>
    <t>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</si>
</sst>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"/>
    <numFmt numFmtId="165" formatCode="mmm"/>
    <numFmt numFmtId="166" formatCode="dd/mm"/>
    <numFmt numFmtId="167" formatCode="ddd"/>
  </numFmts>
  <fonts count="14" x14ac:knownFonts="1">
    <font>
      <sz val="10"/>
      <name val="Arial"/>
    </font>
    <font>
      <sz val="8"/>
      <name val="Arial"/>
      <family val="2"/>
    </font>
    <font>
      <b/>
      <sz val="10"/>
      <color indexed="81"/>
      <name val="Tahoma"/>
      <family val="2"/>
    </font>
    <font>
      <b/>
      <sz val="12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FFEA"/>
        <bgColor indexed="64"/>
      </patternFill>
    </fill>
    <fill>
      <patternFill patternType="solid">
        <fgColor rgb="FFFFE9E9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hair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/>
      <diagonal/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2" xfId="0" applyFont="1" applyFill="1" applyBorder="1" applyAlignment="1">
      <alignment horizontal="right" vertical="center"/>
    </xf>
    <xf numFmtId="14" fontId="3" fillId="2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6" fillId="2" borderId="2" xfId="0" applyNumberFormat="1" applyFont="1" applyFill="1" applyBorder="1" applyAlignment="1">
      <alignment vertical="center"/>
    </xf>
    <xf numFmtId="167" fontId="7" fillId="2" borderId="1" xfId="0" applyNumberFormat="1" applyFont="1" applyFill="1" applyBorder="1" applyAlignment="1">
      <alignment horizontal="right" vertical="center" textRotation="90"/>
    </xf>
    <xf numFmtId="164" fontId="6" fillId="2" borderId="3" xfId="0" applyNumberFormat="1" applyFont="1" applyFill="1" applyBorder="1" applyAlignment="1">
      <alignment horizontal="center" vertical="center" textRotation="90"/>
    </xf>
    <xf numFmtId="164" fontId="6" fillId="2" borderId="11" xfId="0" applyNumberFormat="1" applyFont="1" applyFill="1" applyBorder="1" applyAlignment="1">
      <alignment horizontal="center" vertical="center" textRotation="90"/>
    </xf>
    <xf numFmtId="166" fontId="6" fillId="0" borderId="0" xfId="0" applyNumberFormat="1" applyFont="1" applyAlignment="1">
      <alignment vertical="center"/>
    </xf>
    <xf numFmtId="0" fontId="8" fillId="2" borderId="2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 horizontal="centerContinuous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 textRotation="90"/>
      <protection locked="0"/>
    </xf>
    <xf numFmtId="0" fontId="10" fillId="2" borderId="2" xfId="0" applyFont="1" applyFill="1" applyBorder="1" applyAlignment="1">
      <alignment horizontal="centerContinuous" vertical="center"/>
    </xf>
    <xf numFmtId="0" fontId="9" fillId="0" borderId="3" xfId="0" applyNumberFormat="1" applyFont="1" applyBorder="1" applyAlignment="1" applyProtection="1">
      <alignment horizontal="center" vertical="center" textRotation="90"/>
      <protection locked="0"/>
    </xf>
    <xf numFmtId="0" fontId="11" fillId="2" borderId="2" xfId="0" applyFont="1" applyFill="1" applyBorder="1" applyAlignment="1">
      <alignment horizontal="centerContinuous" vertical="center"/>
    </xf>
    <xf numFmtId="0" fontId="9" fillId="2" borderId="3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Continuous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14" fontId="9" fillId="0" borderId="6" xfId="0" applyNumberFormat="1" applyFont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>
      <alignment horizontal="centerContinuous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14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/>
    </xf>
    <xf numFmtId="166" fontId="9" fillId="0" borderId="12" xfId="0" applyNumberFormat="1" applyFont="1" applyBorder="1" applyAlignment="1" applyProtection="1">
      <alignment horizontal="center" vertical="center" textRotation="90"/>
      <protection locked="0"/>
    </xf>
    <xf numFmtId="166" fontId="9" fillId="0" borderId="8" xfId="0" quotePrefix="1" applyNumberFormat="1" applyFont="1" applyBorder="1" applyAlignment="1">
      <alignment horizontal="center" vertical="center" textRotation="90"/>
    </xf>
    <xf numFmtId="164" fontId="9" fillId="0" borderId="10" xfId="0" applyNumberFormat="1" applyFont="1" applyBorder="1" applyAlignment="1" applyProtection="1">
      <alignment horizontal="center" vertical="center" textRotation="90"/>
      <protection locked="0"/>
    </xf>
    <xf numFmtId="0" fontId="8" fillId="2" borderId="9" xfId="0" applyFont="1" applyFill="1" applyBorder="1" applyAlignment="1">
      <alignment horizontal="centerContinuous" vertical="center"/>
    </xf>
    <xf numFmtId="0" fontId="12" fillId="0" borderId="11" xfId="0" applyFont="1" applyBorder="1" applyAlignment="1" applyProtection="1">
      <alignment horizontal="center" textRotation="90"/>
      <protection locked="0"/>
    </xf>
    <xf numFmtId="14" fontId="12" fillId="0" borderId="11" xfId="0" applyNumberFormat="1" applyFont="1" applyBorder="1" applyAlignment="1" applyProtection="1">
      <alignment horizontal="center" textRotation="90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4" fontId="9" fillId="0" borderId="12" xfId="0" applyNumberFormat="1" applyFont="1" applyBorder="1" applyAlignment="1" applyProtection="1">
      <alignment horizontal="center" vertical="center" textRotation="90"/>
      <protection locked="0"/>
    </xf>
    <xf numFmtId="0" fontId="9" fillId="0" borderId="11" xfId="0" applyFont="1" applyBorder="1" applyAlignment="1" applyProtection="1">
      <alignment horizontal="center" textRotation="90"/>
      <protection locked="0"/>
    </xf>
    <xf numFmtId="0" fontId="8" fillId="2" borderId="17" xfId="0" applyFont="1" applyFill="1" applyBorder="1" applyAlignment="1">
      <alignment horizontal="centerContinuous" vertical="center"/>
    </xf>
    <xf numFmtId="0" fontId="8" fillId="2" borderId="18" xfId="0" applyFont="1" applyFill="1" applyBorder="1" applyAlignment="1">
      <alignment horizontal="centerContinuous" vertical="center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164" fontId="6" fillId="4" borderId="11" xfId="0" applyNumberFormat="1" applyFont="1" applyFill="1" applyBorder="1" applyAlignment="1">
      <alignment horizontal="center" vertical="center" textRotation="90"/>
    </xf>
    <xf numFmtId="164" fontId="6" fillId="4" borderId="3" xfId="0" applyNumberFormat="1" applyFont="1" applyFill="1" applyBorder="1" applyAlignment="1">
      <alignment horizontal="center" vertical="center" textRotation="90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vertical="center" textRotation="90"/>
      <protection locked="0"/>
    </xf>
    <xf numFmtId="0" fontId="9" fillId="4" borderId="3" xfId="0" applyNumberFormat="1" applyFont="1" applyFill="1" applyBorder="1" applyAlignment="1" applyProtection="1">
      <alignment horizontal="center" vertical="center" textRotation="90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>
      <alignment horizontal="center" vertical="center"/>
    </xf>
    <xf numFmtId="166" fontId="9" fillId="4" borderId="12" xfId="0" applyNumberFormat="1" applyFont="1" applyFill="1" applyBorder="1" applyAlignment="1" applyProtection="1">
      <alignment horizontal="center" vertical="center" textRotation="90"/>
      <protection locked="0"/>
    </xf>
    <xf numFmtId="166" fontId="9" fillId="4" borderId="8" xfId="0" quotePrefix="1" applyNumberFormat="1" applyFont="1" applyFill="1" applyBorder="1" applyAlignment="1">
      <alignment horizontal="center" vertical="center" textRotation="90"/>
    </xf>
    <xf numFmtId="164" fontId="9" fillId="4" borderId="10" xfId="0" applyNumberFormat="1" applyFont="1" applyFill="1" applyBorder="1" applyAlignment="1" applyProtection="1">
      <alignment horizontal="center" vertical="center" textRotation="90"/>
      <protection locked="0"/>
    </xf>
    <xf numFmtId="0" fontId="12" fillId="4" borderId="11" xfId="0" applyFont="1" applyFill="1" applyBorder="1" applyAlignment="1" applyProtection="1">
      <alignment horizontal="center" textRotation="90"/>
      <protection locked="0"/>
    </xf>
    <xf numFmtId="0" fontId="9" fillId="4" borderId="19" xfId="0" applyFont="1" applyFill="1" applyBorder="1" applyAlignment="1" applyProtection="1">
      <alignment horizontal="center" vertical="center"/>
      <protection locked="0"/>
    </xf>
    <xf numFmtId="164" fontId="9" fillId="4" borderId="12" xfId="0" applyNumberFormat="1" applyFont="1" applyFill="1" applyBorder="1" applyAlignment="1" applyProtection="1">
      <alignment horizontal="center" vertical="center" textRotation="90"/>
      <protection locked="0"/>
    </xf>
    <xf numFmtId="0" fontId="9" fillId="4" borderId="11" xfId="0" applyFont="1" applyFill="1" applyBorder="1" applyAlignment="1" applyProtection="1">
      <alignment horizontal="center" textRotation="90"/>
      <protection locked="0"/>
    </xf>
    <xf numFmtId="0" fontId="9" fillId="4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vertical="center" textRotation="90"/>
      <protection locked="0"/>
    </xf>
    <xf numFmtId="0" fontId="9" fillId="0" borderId="3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>
      <alignment horizontal="center" vertical="center"/>
    </xf>
    <xf numFmtId="166" fontId="9" fillId="0" borderId="12" xfId="0" applyNumberFormat="1" applyFont="1" applyFill="1" applyBorder="1" applyAlignment="1" applyProtection="1">
      <alignment horizontal="center" vertical="center" textRotation="90"/>
      <protection locked="0"/>
    </xf>
    <xf numFmtId="166" fontId="9" fillId="0" borderId="8" xfId="0" quotePrefix="1" applyNumberFormat="1" applyFont="1" applyFill="1" applyBorder="1" applyAlignment="1">
      <alignment horizontal="center" vertical="center" textRotation="90"/>
    </xf>
    <xf numFmtId="164" fontId="9" fillId="0" borderId="10" xfId="0" applyNumberFormat="1" applyFont="1" applyFill="1" applyBorder="1" applyAlignment="1" applyProtection="1">
      <alignment horizontal="center" vertical="center" textRotation="90"/>
      <protection locked="0"/>
    </xf>
    <xf numFmtId="0" fontId="12" fillId="0" borderId="11" xfId="0" applyFont="1" applyFill="1" applyBorder="1" applyAlignment="1" applyProtection="1">
      <alignment horizontal="center" textRotation="90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164" fontId="9" fillId="0" borderId="12" xfId="0" applyNumberFormat="1" applyFont="1" applyFill="1" applyBorder="1" applyAlignment="1" applyProtection="1">
      <alignment horizontal="center" vertical="center" textRotation="90"/>
      <protection locked="0"/>
    </xf>
    <xf numFmtId="166" fontId="9" fillId="0" borderId="1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11" xfId="0" applyFont="1" applyFill="1" applyBorder="1" applyAlignment="1" applyProtection="1">
      <alignment horizontal="center" textRotation="90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vertical="center"/>
    </xf>
    <xf numFmtId="165" fontId="4" fillId="4" borderId="2" xfId="0" applyNumberFormat="1" applyFont="1" applyFill="1" applyBorder="1" applyAlignment="1">
      <alignment vertical="center"/>
    </xf>
    <xf numFmtId="165" fontId="4" fillId="4" borderId="5" xfId="0" applyNumberFormat="1" applyFont="1" applyFill="1" applyBorder="1" applyAlignment="1">
      <alignment vertical="center"/>
    </xf>
    <xf numFmtId="165" fontId="4" fillId="4" borderId="1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textRotation="90"/>
    </xf>
    <xf numFmtId="0" fontId="8" fillId="2" borderId="15" xfId="0" applyFont="1" applyFill="1" applyBorder="1" applyAlignment="1">
      <alignment horizontal="center" vertical="center" textRotation="90"/>
    </xf>
    <xf numFmtId="0" fontId="9" fillId="2" borderId="15" xfId="0" applyFont="1" applyFill="1" applyBorder="1" applyAlignment="1">
      <alignment horizontal="center" vertical="center" textRotation="90"/>
    </xf>
    <xf numFmtId="0" fontId="8" fillId="2" borderId="14" xfId="0" applyFont="1" applyFill="1" applyBorder="1" applyAlignment="1">
      <alignment vertical="center" textRotation="90"/>
    </xf>
    <xf numFmtId="0" fontId="8" fillId="2" borderId="15" xfId="0" applyFont="1" applyFill="1" applyBorder="1" applyAlignment="1">
      <alignment vertical="center" textRotation="90"/>
    </xf>
    <xf numFmtId="0" fontId="9" fillId="2" borderId="15" xfId="0" applyFont="1" applyFill="1" applyBorder="1" applyAlignment="1">
      <alignment vertical="center" textRotation="90"/>
    </xf>
    <xf numFmtId="0" fontId="9" fillId="2" borderId="16" xfId="0" applyFont="1" applyFill="1" applyBorder="1" applyAlignment="1">
      <alignment vertical="center" textRotation="90"/>
    </xf>
  </cellXfs>
  <cellStyles count="1">
    <cellStyle name="Standard" xfId="0" builtinId="0"/>
  </cellStyles>
  <dxfs count="5">
    <dxf>
      <border>
        <left style="thin">
          <color indexed="12"/>
        </left>
      </border>
    </dxf>
    <dxf>
      <border>
        <left style="thin">
          <color indexed="12"/>
        </left>
      </border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6"/>
      </font>
      <fill>
        <patternFill patternType="none">
          <bgColor indexed="65"/>
        </patternFill>
      </fill>
    </dxf>
    <dxf>
      <font>
        <condense val="0"/>
        <extend val="0"/>
        <color indexed="16"/>
      </font>
      <fill>
        <patternFill>
          <bgColor indexed="26"/>
        </patternFill>
      </fill>
    </dxf>
  </dxfs>
  <tableStyles count="0" defaultTableStyle="TableStyleMedium9" defaultPivotStyle="PivotStyleLight16"/>
  <colors>
    <mruColors>
      <color rgb="FFEAFFEA"/>
      <color rgb="FF0000FF"/>
      <color rgb="FFFFFFE0"/>
      <color rgb="FFFFFFCC"/>
      <color rgb="FFFFE9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466998821139524E-3"/>
          <c:y val="0.11235955056179765"/>
          <c:w val="0.98110725918526098"/>
          <c:h val="0.7865168539325843"/>
        </c:manualLayout>
      </c:layou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'Jahresplan 2018–2019'!$C$9:$BG$9</c:f>
              <c:numCache>
                <c:formatCode>General</c:formatCode>
                <c:ptCount val="57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016-4148-81D2-36DE7B361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9186800"/>
        <c:axId val="-429186256"/>
      </c:lineChar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'Jahresplan 2018–2019'!$C$8:$BG$8</c:f>
              <c:numCache>
                <c:formatCode>General</c:formatCode>
                <c:ptCount val="57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016-4148-81D2-36DE7B361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9185168"/>
        <c:axId val="-429183536"/>
      </c:lineChart>
      <c:catAx>
        <c:axId val="-429186800"/>
        <c:scaling>
          <c:orientation val="minMax"/>
        </c:scaling>
        <c:delete val="1"/>
        <c:axPos val="b"/>
        <c:majorTickMark val="out"/>
        <c:minorTickMark val="none"/>
        <c:tickLblPos val="none"/>
        <c:crossAx val="-429186256"/>
        <c:crosses val="autoZero"/>
        <c:auto val="1"/>
        <c:lblAlgn val="ctr"/>
        <c:lblOffset val="100"/>
        <c:noMultiLvlLbl val="0"/>
      </c:catAx>
      <c:valAx>
        <c:axId val="-429186256"/>
        <c:scaling>
          <c:orientation val="minMax"/>
          <c:max val="10.5"/>
          <c:min val="0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429186800"/>
        <c:crosses val="autoZero"/>
        <c:crossBetween val="midCat"/>
      </c:valAx>
      <c:catAx>
        <c:axId val="-429185168"/>
        <c:scaling>
          <c:orientation val="minMax"/>
        </c:scaling>
        <c:delete val="1"/>
        <c:axPos val="b"/>
        <c:majorTickMark val="out"/>
        <c:minorTickMark val="none"/>
        <c:tickLblPos val="none"/>
        <c:crossAx val="-429183536"/>
        <c:crosses val="autoZero"/>
        <c:auto val="1"/>
        <c:lblAlgn val="ctr"/>
        <c:lblOffset val="100"/>
        <c:noMultiLvlLbl val="0"/>
      </c:catAx>
      <c:valAx>
        <c:axId val="-429183536"/>
        <c:scaling>
          <c:orientation val="minMax"/>
          <c:max val="15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4291851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28</xdr:row>
      <xdr:rowOff>0</xdr:rowOff>
    </xdr:from>
    <xdr:to>
      <xdr:col>19</xdr:col>
      <xdr:colOff>171450</xdr:colOff>
      <xdr:row>28</xdr:row>
      <xdr:rowOff>0</xdr:rowOff>
    </xdr:to>
    <xdr:sp macro="" textlink="">
      <xdr:nvSpPr>
        <xdr:cNvPr id="1028" name="Text 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381125" y="9448800"/>
          <a:ext cx="437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Arial"/>
              <a:cs typeface="Arial"/>
            </a:rPr>
            <a:t>= MKQ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Arial"/>
              <a:cs typeface="Arial"/>
            </a:rPr>
            <a:t>   (Kraftraum)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de-CH" sz="700" b="1" i="0" strike="noStrike">
              <a:solidFill>
                <a:srgbClr val="000000"/>
              </a:solidFill>
              <a:latin typeface="Arial"/>
              <a:cs typeface="Arial"/>
            </a:rPr>
            <a:t>2-3 x pro Woche</a:t>
          </a:r>
          <a:endParaRPr lang="de-CH" sz="800" b="1" i="0" strike="noStrike">
            <a:solidFill>
              <a:srgbClr val="333399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1" i="0" strike="noStrike">
              <a:solidFill>
                <a:srgbClr val="99CC00"/>
              </a:solidFill>
              <a:latin typeface="Arial"/>
              <a:cs typeface="Arial"/>
            </a:rPr>
            <a:t>= MKQ/IK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99CC00"/>
              </a:solidFill>
              <a:latin typeface="Arial"/>
              <a:cs typeface="Arial"/>
            </a:rPr>
            <a:t>   Technik-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99CC00"/>
              </a:solidFill>
              <a:latin typeface="Arial"/>
              <a:cs typeface="Arial"/>
            </a:rPr>
            <a:t>    integration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99CC00"/>
              </a:solidFill>
              <a:latin typeface="Arial"/>
              <a:cs typeface="Arial"/>
            </a:rPr>
            <a:t>   </a:t>
          </a:r>
          <a:r>
            <a:rPr lang="de-CH" sz="700" b="1" i="0" strike="noStrike">
              <a:solidFill>
                <a:srgbClr val="99CC00"/>
              </a:solidFill>
              <a:latin typeface="Arial"/>
              <a:cs typeface="Arial"/>
            </a:rPr>
            <a:t>2 x pro Woche</a:t>
          </a:r>
          <a:endParaRPr lang="de-CH" sz="800" b="1" i="0" strike="noStrike">
            <a:solidFill>
              <a:srgbClr val="008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1" i="0" strike="noStrike">
              <a:solidFill>
                <a:srgbClr val="FF0000"/>
              </a:solidFill>
              <a:latin typeface="Arial"/>
              <a:cs typeface="Arial"/>
            </a:rPr>
            <a:t>= IK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FF0000"/>
              </a:solidFill>
              <a:latin typeface="Arial"/>
              <a:cs typeface="Arial"/>
            </a:rPr>
            <a:t>   Technik-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FF0000"/>
              </a:solidFill>
              <a:latin typeface="Arial"/>
              <a:cs typeface="Arial"/>
            </a:rPr>
            <a:t>    integration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FF0000"/>
              </a:solidFill>
              <a:latin typeface="Arial"/>
              <a:cs typeface="Arial"/>
            </a:rPr>
            <a:t>   </a:t>
          </a:r>
          <a:r>
            <a:rPr lang="de-CH" sz="700" b="1" i="0" strike="noStrike">
              <a:solidFill>
                <a:srgbClr val="FF0000"/>
              </a:solidFill>
              <a:latin typeface="Arial"/>
              <a:cs typeface="Arial"/>
            </a:rPr>
            <a:t>2 x pro Woche</a:t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19</xdr:col>
      <xdr:colOff>152400</xdr:colOff>
      <xdr:row>28</xdr:row>
      <xdr:rowOff>0</xdr:rowOff>
    </xdr:to>
    <xdr:sp macro="" textlink="">
      <xdr:nvSpPr>
        <xdr:cNvPr id="1029" name="Text 7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400175" y="9448800"/>
          <a:ext cx="43338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strike="noStrike">
              <a:solidFill>
                <a:srgbClr val="0000FF"/>
              </a:solidFill>
              <a:latin typeface="Arial"/>
              <a:cs typeface="Arial"/>
            </a:rPr>
            <a:t>Komplexe</a:t>
          </a:r>
        </a:p>
        <a:p>
          <a:pPr algn="l" rtl="0">
            <a:defRPr sz="1000"/>
          </a:pPr>
          <a:r>
            <a:rPr lang="de-CH" sz="900" b="0" i="0" strike="noStrike">
              <a:solidFill>
                <a:srgbClr val="0000FF"/>
              </a:solidFill>
              <a:latin typeface="Arial"/>
              <a:cs typeface="Arial"/>
            </a:rPr>
            <a:t>Kampfesführung</a:t>
          </a:r>
        </a:p>
      </xdr:txBody>
    </xdr:sp>
    <xdr:clientData/>
  </xdr:twoCellAnchor>
  <xdr:twoCellAnchor>
    <xdr:from>
      <xdr:col>2</xdr:col>
      <xdr:colOff>47625</xdr:colOff>
      <xdr:row>28</xdr:row>
      <xdr:rowOff>0</xdr:rowOff>
    </xdr:from>
    <xdr:to>
      <xdr:col>19</xdr:col>
      <xdr:colOff>161925</xdr:colOff>
      <xdr:row>28</xdr:row>
      <xdr:rowOff>0</xdr:rowOff>
    </xdr:to>
    <xdr:sp macro="" textlink="">
      <xdr:nvSpPr>
        <xdr:cNvPr id="1030" name="Text 8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409700" y="9448800"/>
          <a:ext cx="43338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strike="noStrike">
              <a:solidFill>
                <a:srgbClr val="0000FF"/>
              </a:solidFill>
              <a:latin typeface="Arial"/>
              <a:cs typeface="Arial"/>
            </a:rPr>
            <a:t>Bedingte</a:t>
          </a:r>
        </a:p>
        <a:p>
          <a:pPr algn="l" rtl="0">
            <a:defRPr sz="1000"/>
          </a:pPr>
          <a:r>
            <a:rPr lang="de-CH" sz="900" b="0" i="0" strike="noStrike">
              <a:solidFill>
                <a:srgbClr val="0000FF"/>
              </a:solidFill>
              <a:latin typeface="Arial"/>
              <a:cs typeface="Arial"/>
            </a:rPr>
            <a:t>Kampfesführung</a:t>
          </a:r>
        </a:p>
      </xdr:txBody>
    </xdr:sp>
    <xdr:clientData/>
  </xdr:twoCellAnchor>
  <xdr:twoCellAnchor>
    <xdr:from>
      <xdr:col>2</xdr:col>
      <xdr:colOff>47625</xdr:colOff>
      <xdr:row>28</xdr:row>
      <xdr:rowOff>0</xdr:rowOff>
    </xdr:from>
    <xdr:to>
      <xdr:col>19</xdr:col>
      <xdr:colOff>161925</xdr:colOff>
      <xdr:row>28</xdr:row>
      <xdr:rowOff>0</xdr:rowOff>
    </xdr:to>
    <xdr:sp macro="" textlink="">
      <xdr:nvSpPr>
        <xdr:cNvPr id="1031" name="Text 9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409700" y="9448800"/>
          <a:ext cx="43338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strike="noStrike">
              <a:solidFill>
                <a:srgbClr val="0000FF"/>
              </a:solidFill>
              <a:latin typeface="Arial"/>
              <a:cs typeface="Arial"/>
            </a:rPr>
            <a:t>Spezielle</a:t>
          </a:r>
        </a:p>
        <a:p>
          <a:pPr algn="l" rtl="0">
            <a:defRPr sz="1000"/>
          </a:pPr>
          <a:r>
            <a:rPr lang="de-CH" sz="900" b="0" i="0" strike="noStrike">
              <a:solidFill>
                <a:srgbClr val="0000FF"/>
              </a:solidFill>
              <a:latin typeface="Arial"/>
              <a:cs typeface="Arial"/>
            </a:rPr>
            <a:t>Basisleistung</a:t>
          </a:r>
        </a:p>
      </xdr:txBody>
    </xdr:sp>
    <xdr:clientData/>
  </xdr:twoCellAnchor>
  <xdr:twoCellAnchor>
    <xdr:from>
      <xdr:col>2</xdr:col>
      <xdr:colOff>47625</xdr:colOff>
      <xdr:row>28</xdr:row>
      <xdr:rowOff>0</xdr:rowOff>
    </xdr:from>
    <xdr:to>
      <xdr:col>19</xdr:col>
      <xdr:colOff>161925</xdr:colOff>
      <xdr:row>28</xdr:row>
      <xdr:rowOff>0</xdr:rowOff>
    </xdr:to>
    <xdr:sp macro="" textlink="">
      <xdr:nvSpPr>
        <xdr:cNvPr id="1032" name="Text 1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409700" y="9448800"/>
          <a:ext cx="43338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strike="noStrike">
              <a:solidFill>
                <a:srgbClr val="0000FF"/>
              </a:solidFill>
              <a:latin typeface="Arial"/>
              <a:cs typeface="Arial"/>
            </a:rPr>
            <a:t>Allgemeine</a:t>
          </a:r>
        </a:p>
        <a:p>
          <a:pPr algn="l" rtl="0">
            <a:defRPr sz="1000"/>
          </a:pPr>
          <a:r>
            <a:rPr lang="de-CH" sz="900" b="0" i="0" strike="noStrike">
              <a:solidFill>
                <a:srgbClr val="0000FF"/>
              </a:solidFill>
              <a:latin typeface="Arial"/>
              <a:cs typeface="Arial"/>
            </a:rPr>
            <a:t>Basisleistung</a:t>
          </a:r>
        </a:p>
      </xdr:txBody>
    </xdr:sp>
    <xdr:clientData/>
  </xdr:twoCellAnchor>
  <xdr:twoCellAnchor editAs="oneCell">
    <xdr:from>
      <xdr:col>31</xdr:col>
      <xdr:colOff>152400</xdr:colOff>
      <xdr:row>18</xdr:row>
      <xdr:rowOff>0</xdr:rowOff>
    </xdr:from>
    <xdr:to>
      <xdr:col>31</xdr:col>
      <xdr:colOff>228600</xdr:colOff>
      <xdr:row>19</xdr:row>
      <xdr:rowOff>38100</xdr:rowOff>
    </xdr:to>
    <xdr:sp macro="" textlink="">
      <xdr:nvSpPr>
        <xdr:cNvPr id="1492" name="Text Box 9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8705850" y="6800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28</xdr:row>
      <xdr:rowOff>0</xdr:rowOff>
    </xdr:from>
    <xdr:to>
      <xdr:col>18</xdr:col>
      <xdr:colOff>171450</xdr:colOff>
      <xdr:row>28</xdr:row>
      <xdr:rowOff>0</xdr:rowOff>
    </xdr:to>
    <xdr:sp macro="" textlink="">
      <xdr:nvSpPr>
        <xdr:cNvPr id="1034" name="Text 5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466725" y="9448800"/>
          <a:ext cx="50387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Arial"/>
              <a:cs typeface="Arial"/>
            </a:rPr>
            <a:t>= MKQ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Arial"/>
              <a:cs typeface="Arial"/>
            </a:rPr>
            <a:t>   (Kraftraum)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de-CH" sz="700" b="1" i="0" strike="noStrike">
              <a:solidFill>
                <a:srgbClr val="000000"/>
              </a:solidFill>
              <a:latin typeface="Arial"/>
              <a:cs typeface="Arial"/>
            </a:rPr>
            <a:t>2-3 x pro Woche</a:t>
          </a:r>
          <a:endParaRPr lang="de-CH" sz="800" b="1" i="0" strike="noStrike">
            <a:solidFill>
              <a:srgbClr val="333399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1" i="0" strike="noStrike">
              <a:solidFill>
                <a:srgbClr val="99CC00"/>
              </a:solidFill>
              <a:latin typeface="Arial"/>
              <a:cs typeface="Arial"/>
            </a:rPr>
            <a:t>= MKQ/IK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99CC00"/>
              </a:solidFill>
              <a:latin typeface="Arial"/>
              <a:cs typeface="Arial"/>
            </a:rPr>
            <a:t>   Technik-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99CC00"/>
              </a:solidFill>
              <a:latin typeface="Arial"/>
              <a:cs typeface="Arial"/>
            </a:rPr>
            <a:t>    integration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99CC00"/>
              </a:solidFill>
              <a:latin typeface="Arial"/>
              <a:cs typeface="Arial"/>
            </a:rPr>
            <a:t>   </a:t>
          </a:r>
          <a:r>
            <a:rPr lang="de-CH" sz="700" b="1" i="0" strike="noStrike">
              <a:solidFill>
                <a:srgbClr val="99CC00"/>
              </a:solidFill>
              <a:latin typeface="Arial"/>
              <a:cs typeface="Arial"/>
            </a:rPr>
            <a:t>2 x pro Woche</a:t>
          </a:r>
          <a:endParaRPr lang="de-CH" sz="800" b="1" i="0" strike="noStrike">
            <a:solidFill>
              <a:srgbClr val="008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1" i="0" strike="noStrike">
              <a:solidFill>
                <a:srgbClr val="FF0000"/>
              </a:solidFill>
              <a:latin typeface="Arial"/>
              <a:cs typeface="Arial"/>
            </a:rPr>
            <a:t>= IK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FF0000"/>
              </a:solidFill>
              <a:latin typeface="Arial"/>
              <a:cs typeface="Arial"/>
            </a:rPr>
            <a:t>   Technik-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FF0000"/>
              </a:solidFill>
              <a:latin typeface="Arial"/>
              <a:cs typeface="Arial"/>
            </a:rPr>
            <a:t>    integration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FF0000"/>
              </a:solidFill>
              <a:latin typeface="Arial"/>
              <a:cs typeface="Arial"/>
            </a:rPr>
            <a:t>   </a:t>
          </a:r>
          <a:r>
            <a:rPr lang="de-CH" sz="700" b="1" i="0" strike="noStrike">
              <a:solidFill>
                <a:srgbClr val="FF0000"/>
              </a:solidFill>
              <a:latin typeface="Arial"/>
              <a:cs typeface="Arial"/>
            </a:rPr>
            <a:t>2 x pro Woche</a:t>
          </a:r>
        </a:p>
      </xdr:txBody>
    </xdr:sp>
    <xdr:clientData/>
  </xdr:twoCellAnchor>
  <xdr:twoCellAnchor>
    <xdr:from>
      <xdr:col>2</xdr:col>
      <xdr:colOff>19050</xdr:colOff>
      <xdr:row>28</xdr:row>
      <xdr:rowOff>0</xdr:rowOff>
    </xdr:from>
    <xdr:to>
      <xdr:col>19</xdr:col>
      <xdr:colOff>171450</xdr:colOff>
      <xdr:row>28</xdr:row>
      <xdr:rowOff>0</xdr:rowOff>
    </xdr:to>
    <xdr:sp macro="" textlink="">
      <xdr:nvSpPr>
        <xdr:cNvPr id="1038" name="Text 5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381125" y="9448800"/>
          <a:ext cx="437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Arial"/>
              <a:cs typeface="Arial"/>
            </a:rPr>
            <a:t>= MKQ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Arial"/>
              <a:cs typeface="Arial"/>
            </a:rPr>
            <a:t>   (Kraftraum)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de-CH" sz="700" b="1" i="0" strike="noStrike">
              <a:solidFill>
                <a:srgbClr val="000000"/>
              </a:solidFill>
              <a:latin typeface="Arial"/>
              <a:cs typeface="Arial"/>
            </a:rPr>
            <a:t>2-3 x pro Woche</a:t>
          </a:r>
          <a:endParaRPr lang="de-CH" sz="800" b="1" i="0" strike="noStrike">
            <a:solidFill>
              <a:srgbClr val="333399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1" i="0" strike="noStrike">
              <a:solidFill>
                <a:srgbClr val="99CC00"/>
              </a:solidFill>
              <a:latin typeface="Arial"/>
              <a:cs typeface="Arial"/>
            </a:rPr>
            <a:t>= MKQ/IK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99CC00"/>
              </a:solidFill>
              <a:latin typeface="Arial"/>
              <a:cs typeface="Arial"/>
            </a:rPr>
            <a:t>   Technik-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99CC00"/>
              </a:solidFill>
              <a:latin typeface="Arial"/>
              <a:cs typeface="Arial"/>
            </a:rPr>
            <a:t>    integration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99CC00"/>
              </a:solidFill>
              <a:latin typeface="Arial"/>
              <a:cs typeface="Arial"/>
            </a:rPr>
            <a:t>   </a:t>
          </a:r>
          <a:r>
            <a:rPr lang="de-CH" sz="700" b="1" i="0" strike="noStrike">
              <a:solidFill>
                <a:srgbClr val="99CC00"/>
              </a:solidFill>
              <a:latin typeface="Arial"/>
              <a:cs typeface="Arial"/>
            </a:rPr>
            <a:t>2 x pro Woche</a:t>
          </a:r>
          <a:endParaRPr lang="de-CH" sz="800" b="1" i="0" strike="noStrike">
            <a:solidFill>
              <a:srgbClr val="008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1" i="0" strike="noStrike">
              <a:solidFill>
                <a:srgbClr val="FF0000"/>
              </a:solidFill>
              <a:latin typeface="Arial"/>
              <a:cs typeface="Arial"/>
            </a:rPr>
            <a:t>= IK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FF0000"/>
              </a:solidFill>
              <a:latin typeface="Arial"/>
              <a:cs typeface="Arial"/>
            </a:rPr>
            <a:t>   Technik-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FF0000"/>
              </a:solidFill>
              <a:latin typeface="Arial"/>
              <a:cs typeface="Arial"/>
            </a:rPr>
            <a:t>    integration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FF0000"/>
              </a:solidFill>
              <a:latin typeface="Arial"/>
              <a:cs typeface="Arial"/>
            </a:rPr>
            <a:t>   </a:t>
          </a:r>
          <a:r>
            <a:rPr lang="de-CH" sz="700" b="1" i="0" strike="noStrike">
              <a:solidFill>
                <a:srgbClr val="FF0000"/>
              </a:solidFill>
              <a:latin typeface="Arial"/>
              <a:cs typeface="Arial"/>
            </a:rPr>
            <a:t>2 x pro Woche</a:t>
          </a:r>
        </a:p>
      </xdr:txBody>
    </xdr:sp>
    <xdr:clientData/>
  </xdr:twoCellAnchor>
  <xdr:twoCellAnchor editAs="oneCell">
    <xdr:from>
      <xdr:col>32</xdr:col>
      <xdr:colOff>152400</xdr:colOff>
      <xdr:row>18</xdr:row>
      <xdr:rowOff>0</xdr:rowOff>
    </xdr:from>
    <xdr:to>
      <xdr:col>32</xdr:col>
      <xdr:colOff>228600</xdr:colOff>
      <xdr:row>19</xdr:row>
      <xdr:rowOff>38100</xdr:rowOff>
    </xdr:to>
    <xdr:sp macro="" textlink="">
      <xdr:nvSpPr>
        <xdr:cNvPr id="1495" name="Text Box 1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8953500" y="6800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152400</xdr:colOff>
      <xdr:row>18</xdr:row>
      <xdr:rowOff>0</xdr:rowOff>
    </xdr:from>
    <xdr:to>
      <xdr:col>33</xdr:col>
      <xdr:colOff>228600</xdr:colOff>
      <xdr:row>19</xdr:row>
      <xdr:rowOff>38100</xdr:rowOff>
    </xdr:to>
    <xdr:sp macro="" textlink="">
      <xdr:nvSpPr>
        <xdr:cNvPr id="1496" name="Text Box 2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9201150" y="6800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9</xdr:row>
      <xdr:rowOff>0</xdr:rowOff>
    </xdr:from>
    <xdr:to>
      <xdr:col>59</xdr:col>
      <xdr:colOff>0</xdr:colOff>
      <xdr:row>10</xdr:row>
      <xdr:rowOff>0</xdr:rowOff>
    </xdr:to>
    <xdr:graphicFrame macro="">
      <xdr:nvGraphicFramePr>
        <xdr:cNvPr id="1497" name="Chart 27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9</xdr:row>
      <xdr:rowOff>57150</xdr:rowOff>
    </xdr:from>
    <xdr:to>
      <xdr:col>2</xdr:col>
      <xdr:colOff>123825</xdr:colOff>
      <xdr:row>9</xdr:row>
      <xdr:rowOff>809625</xdr:rowOff>
    </xdr:to>
    <xdr:sp macro="" textlink="">
      <xdr:nvSpPr>
        <xdr:cNvPr id="1498" name="Rectangle 28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rrowheads="1"/>
        </xdr:cNvSpPr>
      </xdr:nvSpPr>
      <xdr:spPr bwMode="auto">
        <a:xfrm>
          <a:off x="1409700" y="3057525"/>
          <a:ext cx="76200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58</xdr:col>
      <xdr:colOff>104774</xdr:colOff>
      <xdr:row>9</xdr:row>
      <xdr:rowOff>57150</xdr:rowOff>
    </xdr:from>
    <xdr:to>
      <xdr:col>58</xdr:col>
      <xdr:colOff>228599</xdr:colOff>
      <xdr:row>9</xdr:row>
      <xdr:rowOff>819150</xdr:rowOff>
    </xdr:to>
    <xdr:sp macro="" textlink="">
      <xdr:nvSpPr>
        <xdr:cNvPr id="1499" name="Rectangle 29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rrowheads="1"/>
        </xdr:cNvSpPr>
      </xdr:nvSpPr>
      <xdr:spPr bwMode="auto">
        <a:xfrm>
          <a:off x="14773274" y="3057525"/>
          <a:ext cx="123825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161925</xdr:colOff>
      <xdr:row>2</xdr:row>
      <xdr:rowOff>266700</xdr:rowOff>
    </xdr:to>
    <xdr:sp macro="" textlink="">
      <xdr:nvSpPr>
        <xdr:cNvPr id="1500" name="Rectangle 30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rrowheads="1"/>
        </xdr:cNvSpPr>
      </xdr:nvSpPr>
      <xdr:spPr bwMode="auto">
        <a:xfrm>
          <a:off x="19050" y="666750"/>
          <a:ext cx="542925" cy="247650"/>
        </a:xfrm>
        <a:prstGeom prst="rect">
          <a:avLst/>
        </a:prstGeom>
        <a:solidFill>
          <a:srgbClr val="EAFFEA"/>
        </a:solidFill>
        <a:ln w="9525">
          <a:solidFill>
            <a:srgbClr val="EAFFEA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Nur_Calibri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pageSetUpPr fitToPage="1"/>
  </sheetPr>
  <dimension ref="A1:BG33"/>
  <sheetViews>
    <sheetView showZeros="0" tabSelected="1" zoomScale="110" zoomScaleNormal="110" workbookViewId="0">
      <pane xSplit="2" ySplit="3" topLeftCell="C4" activePane="bottomRight" state="frozen"/>
      <selection activeCell="C4" sqref="C4"/>
      <selection pane="topRight" activeCell="C4" sqref="C4"/>
      <selection pane="bottomLeft" activeCell="C4" sqref="C4"/>
      <selection pane="bottomRight" activeCell="B4" sqref="B4"/>
    </sheetView>
  </sheetViews>
  <sheetFormatPr baseColWidth="10" defaultColWidth="11.3984375" defaultRowHeight="13.15" x14ac:dyDescent="0.35"/>
  <cols>
    <col min="1" max="1" width="6" style="12" customWidth="1"/>
    <col min="2" max="2" width="5.86328125" style="12" customWidth="1"/>
    <col min="3" max="6" width="3.6640625" style="12" customWidth="1"/>
    <col min="7" max="7" width="3.86328125" style="12" customWidth="1"/>
    <col min="8" max="59" width="3.6640625" style="12" customWidth="1"/>
    <col min="60" max="60" width="0.86328125" style="12" customWidth="1"/>
    <col min="61" max="16384" width="11.3984375" style="12"/>
  </cols>
  <sheetData>
    <row r="1" spans="1:59" s="3" customFormat="1" ht="23.25" customHeight="1" x14ac:dyDescent="0.35">
      <c r="A1" s="1">
        <v>2018</v>
      </c>
      <c r="B1" s="2" t="str">
        <f>"/ "&amp;A1-1999</f>
        <v>/ 19</v>
      </c>
      <c r="C1" s="81" t="str">
        <f t="shared" ref="C1:BC1" si="0">IF(AND(DAY(C2)&gt;3,DAY(C2)&lt;11),TEXT(C2,"MMM."),"")</f>
        <v/>
      </c>
      <c r="D1" s="86" t="str">
        <f t="shared" si="0"/>
        <v>Okt.</v>
      </c>
      <c r="E1" s="87"/>
      <c r="F1" s="87"/>
      <c r="G1" s="88"/>
      <c r="H1" s="86" t="str">
        <f t="shared" si="0"/>
        <v>Nov.</v>
      </c>
      <c r="I1" s="87"/>
      <c r="J1" s="87"/>
      <c r="K1" s="87"/>
      <c r="L1" s="88"/>
      <c r="M1" s="86" t="str">
        <f t="shared" si="0"/>
        <v>Dez.</v>
      </c>
      <c r="N1" s="87"/>
      <c r="O1" s="87"/>
      <c r="P1" s="88"/>
      <c r="Q1" s="86" t="str">
        <f t="shared" si="0"/>
        <v>Jan.</v>
      </c>
      <c r="R1" s="87"/>
      <c r="S1" s="87"/>
      <c r="T1" s="87"/>
      <c r="U1" s="88"/>
      <c r="V1" s="86" t="str">
        <f t="shared" si="0"/>
        <v>Feb.</v>
      </c>
      <c r="W1" s="87"/>
      <c r="X1" s="87"/>
      <c r="Y1" s="88"/>
      <c r="Z1" s="86" t="str">
        <f t="shared" si="0"/>
        <v>Mär.</v>
      </c>
      <c r="AA1" s="87"/>
      <c r="AB1" s="87"/>
      <c r="AC1" s="88"/>
      <c r="AD1" s="86" t="str">
        <f t="shared" si="0"/>
        <v>Apr.</v>
      </c>
      <c r="AE1" s="87"/>
      <c r="AF1" s="87"/>
      <c r="AG1" s="88"/>
      <c r="AH1" s="86" t="str">
        <f t="shared" si="0"/>
        <v>Mai.</v>
      </c>
      <c r="AI1" s="87"/>
      <c r="AJ1" s="87"/>
      <c r="AK1" s="87"/>
      <c r="AL1" s="88"/>
      <c r="AM1" s="86" t="str">
        <f t="shared" si="0"/>
        <v>Jun.</v>
      </c>
      <c r="AN1" s="87"/>
      <c r="AO1" s="87"/>
      <c r="AP1" s="88"/>
      <c r="AQ1" s="86" t="str">
        <f t="shared" si="0"/>
        <v>Jul.</v>
      </c>
      <c r="AR1" s="87"/>
      <c r="AS1" s="87"/>
      <c r="AT1" s="88"/>
      <c r="AU1" s="86" t="str">
        <f t="shared" si="0"/>
        <v>Aug.</v>
      </c>
      <c r="AV1" s="87"/>
      <c r="AW1" s="87"/>
      <c r="AX1" s="87"/>
      <c r="AY1" s="88"/>
      <c r="AZ1" s="86" t="str">
        <f t="shared" si="0"/>
        <v>Sep.</v>
      </c>
      <c r="BA1" s="87"/>
      <c r="BB1" s="87"/>
      <c r="BC1" s="88"/>
      <c r="BD1" s="82" t="str">
        <f t="shared" ref="BD1" si="1">IF(AND(DAY(BD2)&gt;3,DAY(BD2)&lt;11),TEXT(BD2,"MMM."),"")</f>
        <v>Okt.</v>
      </c>
      <c r="BE1" s="83"/>
      <c r="BF1" s="83"/>
      <c r="BG1" s="84"/>
    </row>
    <row r="2" spans="1:59" s="8" customFormat="1" ht="23.65" x14ac:dyDescent="0.35">
      <c r="A2" s="4"/>
      <c r="B2" s="5">
        <f>C2</f>
        <v>43373</v>
      </c>
      <c r="C2" s="6">
        <f>DATE(A1,10,A3)</f>
        <v>43373</v>
      </c>
      <c r="D2" s="6">
        <f t="shared" ref="D2:AI2" si="2">C2+7</f>
        <v>43380</v>
      </c>
      <c r="E2" s="6">
        <f t="shared" si="2"/>
        <v>43387</v>
      </c>
      <c r="F2" s="6">
        <f t="shared" si="2"/>
        <v>43394</v>
      </c>
      <c r="G2" s="6">
        <f t="shared" si="2"/>
        <v>43401</v>
      </c>
      <c r="H2" s="6">
        <f t="shared" si="2"/>
        <v>43408</v>
      </c>
      <c r="I2" s="6">
        <f t="shared" si="2"/>
        <v>43415</v>
      </c>
      <c r="J2" s="6">
        <f t="shared" si="2"/>
        <v>43422</v>
      </c>
      <c r="K2" s="6">
        <f t="shared" si="2"/>
        <v>43429</v>
      </c>
      <c r="L2" s="6">
        <f t="shared" si="2"/>
        <v>43436</v>
      </c>
      <c r="M2" s="6">
        <f t="shared" si="2"/>
        <v>43443</v>
      </c>
      <c r="N2" s="6">
        <f t="shared" si="2"/>
        <v>43450</v>
      </c>
      <c r="O2" s="6">
        <f t="shared" si="2"/>
        <v>43457</v>
      </c>
      <c r="P2" s="6">
        <f t="shared" si="2"/>
        <v>43464</v>
      </c>
      <c r="Q2" s="6">
        <f t="shared" si="2"/>
        <v>43471</v>
      </c>
      <c r="R2" s="6">
        <f t="shared" si="2"/>
        <v>43478</v>
      </c>
      <c r="S2" s="6">
        <f t="shared" si="2"/>
        <v>43485</v>
      </c>
      <c r="T2" s="6">
        <f t="shared" si="2"/>
        <v>43492</v>
      </c>
      <c r="U2" s="6">
        <f t="shared" si="2"/>
        <v>43499</v>
      </c>
      <c r="V2" s="6">
        <f t="shared" si="2"/>
        <v>43506</v>
      </c>
      <c r="W2" s="6">
        <f t="shared" si="2"/>
        <v>43513</v>
      </c>
      <c r="X2" s="6">
        <f t="shared" si="2"/>
        <v>43520</v>
      </c>
      <c r="Y2" s="6">
        <f t="shared" si="2"/>
        <v>43527</v>
      </c>
      <c r="Z2" s="6">
        <f t="shared" si="2"/>
        <v>43534</v>
      </c>
      <c r="AA2" s="6">
        <f t="shared" si="2"/>
        <v>43541</v>
      </c>
      <c r="AB2" s="6">
        <f t="shared" si="2"/>
        <v>43548</v>
      </c>
      <c r="AC2" s="6">
        <f t="shared" si="2"/>
        <v>43555</v>
      </c>
      <c r="AD2" s="6">
        <f t="shared" si="2"/>
        <v>43562</v>
      </c>
      <c r="AE2" s="6">
        <f t="shared" si="2"/>
        <v>43569</v>
      </c>
      <c r="AF2" s="6">
        <f t="shared" si="2"/>
        <v>43576</v>
      </c>
      <c r="AG2" s="6">
        <f t="shared" si="2"/>
        <v>43583</v>
      </c>
      <c r="AH2" s="6">
        <f t="shared" si="2"/>
        <v>43590</v>
      </c>
      <c r="AI2" s="6">
        <f t="shared" si="2"/>
        <v>43597</v>
      </c>
      <c r="AJ2" s="6">
        <f t="shared" ref="AJ2:AZ2" si="3">AI2+7</f>
        <v>43604</v>
      </c>
      <c r="AK2" s="6">
        <f t="shared" si="3"/>
        <v>43611</v>
      </c>
      <c r="AL2" s="6">
        <f t="shared" si="3"/>
        <v>43618</v>
      </c>
      <c r="AM2" s="6">
        <f t="shared" si="3"/>
        <v>43625</v>
      </c>
      <c r="AN2" s="6">
        <f t="shared" si="3"/>
        <v>43632</v>
      </c>
      <c r="AO2" s="6">
        <f t="shared" si="3"/>
        <v>43639</v>
      </c>
      <c r="AP2" s="6">
        <f t="shared" si="3"/>
        <v>43646</v>
      </c>
      <c r="AQ2" s="6">
        <f t="shared" si="3"/>
        <v>43653</v>
      </c>
      <c r="AR2" s="6">
        <f t="shared" si="3"/>
        <v>43660</v>
      </c>
      <c r="AS2" s="6">
        <f t="shared" si="3"/>
        <v>43667</v>
      </c>
      <c r="AT2" s="6">
        <f t="shared" si="3"/>
        <v>43674</v>
      </c>
      <c r="AU2" s="6">
        <f t="shared" si="3"/>
        <v>43681</v>
      </c>
      <c r="AV2" s="6">
        <f t="shared" si="3"/>
        <v>43688</v>
      </c>
      <c r="AW2" s="6">
        <f t="shared" si="3"/>
        <v>43695</v>
      </c>
      <c r="AX2" s="6">
        <f t="shared" si="3"/>
        <v>43702</v>
      </c>
      <c r="AY2" s="7">
        <f t="shared" si="3"/>
        <v>43709</v>
      </c>
      <c r="AZ2" s="7">
        <f t="shared" si="3"/>
        <v>43716</v>
      </c>
      <c r="BA2" s="7">
        <f t="shared" ref="BA2:BF2" si="4">AZ2+7</f>
        <v>43723</v>
      </c>
      <c r="BB2" s="7">
        <f t="shared" si="4"/>
        <v>43730</v>
      </c>
      <c r="BC2" s="7">
        <f t="shared" si="4"/>
        <v>43737</v>
      </c>
      <c r="BD2" s="47">
        <f t="shared" si="4"/>
        <v>43744</v>
      </c>
      <c r="BE2" s="47">
        <f t="shared" si="4"/>
        <v>43751</v>
      </c>
      <c r="BF2" s="47">
        <f t="shared" si="4"/>
        <v>43758</v>
      </c>
      <c r="BG2" s="47">
        <f>BF2+7</f>
        <v>43765</v>
      </c>
    </row>
    <row r="3" spans="1:59" s="8" customFormat="1" ht="23.65" x14ac:dyDescent="0.35">
      <c r="A3" s="4">
        <f>IF(WEEKDAY(DATE(A1,10,1))=1,1,IF(WEEKDAY(DATE(A1,10,2))=1,2,IF(WEEKDAY(DATE(A1,10,3))=1,3,IF(WEEKDAY(DATE(A1,10,4))=1,4,IF(WEEKDAY(DATE(A1,10,5))=1,5,IF(WEEKDAY(DATE(A1,10,6))=1,6,0))))))</f>
        <v>0</v>
      </c>
      <c r="B3" s="5">
        <f>C3</f>
        <v>43367</v>
      </c>
      <c r="C3" s="6">
        <f>C2-6</f>
        <v>43367</v>
      </c>
      <c r="D3" s="6">
        <f t="shared" ref="D3:Q3" si="5">D2-6</f>
        <v>43374</v>
      </c>
      <c r="E3" s="6">
        <f t="shared" si="5"/>
        <v>43381</v>
      </c>
      <c r="F3" s="6">
        <f t="shared" si="5"/>
        <v>43388</v>
      </c>
      <c r="G3" s="6">
        <f t="shared" si="5"/>
        <v>43395</v>
      </c>
      <c r="H3" s="6">
        <f t="shared" si="5"/>
        <v>43402</v>
      </c>
      <c r="I3" s="6">
        <f t="shared" si="5"/>
        <v>43409</v>
      </c>
      <c r="J3" s="6">
        <f t="shared" si="5"/>
        <v>43416</v>
      </c>
      <c r="K3" s="6">
        <f t="shared" si="5"/>
        <v>43423</v>
      </c>
      <c r="L3" s="6">
        <f t="shared" si="5"/>
        <v>43430</v>
      </c>
      <c r="M3" s="6">
        <f t="shared" si="5"/>
        <v>43437</v>
      </c>
      <c r="N3" s="6">
        <f t="shared" si="5"/>
        <v>43444</v>
      </c>
      <c r="O3" s="6">
        <f t="shared" si="5"/>
        <v>43451</v>
      </c>
      <c r="P3" s="6">
        <f t="shared" si="5"/>
        <v>43458</v>
      </c>
      <c r="Q3" s="6">
        <f t="shared" si="5"/>
        <v>43465</v>
      </c>
      <c r="R3" s="6">
        <f t="shared" ref="R3:AZ3" si="6">Q3+7</f>
        <v>43472</v>
      </c>
      <c r="S3" s="6">
        <f t="shared" si="6"/>
        <v>43479</v>
      </c>
      <c r="T3" s="6">
        <f t="shared" si="6"/>
        <v>43486</v>
      </c>
      <c r="U3" s="6">
        <f t="shared" si="6"/>
        <v>43493</v>
      </c>
      <c r="V3" s="6">
        <f t="shared" si="6"/>
        <v>43500</v>
      </c>
      <c r="W3" s="6">
        <f t="shared" si="6"/>
        <v>43507</v>
      </c>
      <c r="X3" s="6">
        <f t="shared" si="6"/>
        <v>43514</v>
      </c>
      <c r="Y3" s="6">
        <f t="shared" si="6"/>
        <v>43521</v>
      </c>
      <c r="Z3" s="6">
        <f t="shared" si="6"/>
        <v>43528</v>
      </c>
      <c r="AA3" s="6">
        <f t="shared" si="6"/>
        <v>43535</v>
      </c>
      <c r="AB3" s="6">
        <f t="shared" si="6"/>
        <v>43542</v>
      </c>
      <c r="AC3" s="6">
        <f t="shared" si="6"/>
        <v>43549</v>
      </c>
      <c r="AD3" s="6">
        <f t="shared" si="6"/>
        <v>43556</v>
      </c>
      <c r="AE3" s="6">
        <f t="shared" si="6"/>
        <v>43563</v>
      </c>
      <c r="AF3" s="6">
        <f t="shared" si="6"/>
        <v>43570</v>
      </c>
      <c r="AG3" s="6">
        <f t="shared" si="6"/>
        <v>43577</v>
      </c>
      <c r="AH3" s="6">
        <f t="shared" si="6"/>
        <v>43584</v>
      </c>
      <c r="AI3" s="6">
        <f t="shared" si="6"/>
        <v>43591</v>
      </c>
      <c r="AJ3" s="6">
        <f t="shared" si="6"/>
        <v>43598</v>
      </c>
      <c r="AK3" s="6">
        <f t="shared" si="6"/>
        <v>43605</v>
      </c>
      <c r="AL3" s="6">
        <f t="shared" si="6"/>
        <v>43612</v>
      </c>
      <c r="AM3" s="6">
        <f t="shared" si="6"/>
        <v>43619</v>
      </c>
      <c r="AN3" s="6">
        <f t="shared" si="6"/>
        <v>43626</v>
      </c>
      <c r="AO3" s="6">
        <f t="shared" si="6"/>
        <v>43633</v>
      </c>
      <c r="AP3" s="6">
        <f t="shared" si="6"/>
        <v>43640</v>
      </c>
      <c r="AQ3" s="6">
        <f t="shared" si="6"/>
        <v>43647</v>
      </c>
      <c r="AR3" s="6">
        <f t="shared" si="6"/>
        <v>43654</v>
      </c>
      <c r="AS3" s="6">
        <f t="shared" si="6"/>
        <v>43661</v>
      </c>
      <c r="AT3" s="6">
        <f t="shared" si="6"/>
        <v>43668</v>
      </c>
      <c r="AU3" s="6">
        <f t="shared" si="6"/>
        <v>43675</v>
      </c>
      <c r="AV3" s="6">
        <f t="shared" si="6"/>
        <v>43682</v>
      </c>
      <c r="AW3" s="6">
        <f t="shared" si="6"/>
        <v>43689</v>
      </c>
      <c r="AX3" s="6">
        <f t="shared" si="6"/>
        <v>43696</v>
      </c>
      <c r="AY3" s="6">
        <f t="shared" si="6"/>
        <v>43703</v>
      </c>
      <c r="AZ3" s="6">
        <f t="shared" si="6"/>
        <v>43710</v>
      </c>
      <c r="BA3" s="6">
        <f t="shared" ref="BA3:BF3" si="7">AZ3+7</f>
        <v>43717</v>
      </c>
      <c r="BB3" s="6">
        <f t="shared" si="7"/>
        <v>43724</v>
      </c>
      <c r="BC3" s="6">
        <f t="shared" si="7"/>
        <v>43731</v>
      </c>
      <c r="BD3" s="48">
        <f t="shared" si="7"/>
        <v>43738</v>
      </c>
      <c r="BE3" s="48">
        <f t="shared" si="7"/>
        <v>43745</v>
      </c>
      <c r="BF3" s="48">
        <f t="shared" si="7"/>
        <v>43752</v>
      </c>
      <c r="BG3" s="48">
        <f>BF3+7</f>
        <v>43759</v>
      </c>
    </row>
    <row r="4" spans="1:59" ht="18" customHeight="1" x14ac:dyDescent="0.35">
      <c r="A4" s="9" t="s">
        <v>0</v>
      </c>
      <c r="B4" s="10"/>
      <c r="C4" s="11">
        <f>_xlfn.ISOWEEKNUM(C3)</f>
        <v>39</v>
      </c>
      <c r="D4" s="11">
        <f t="shared" ref="D4:AM4" si="8">_xlfn.ISOWEEKNUM(D3)</f>
        <v>40</v>
      </c>
      <c r="E4" s="11">
        <f t="shared" si="8"/>
        <v>41</v>
      </c>
      <c r="F4" s="11">
        <f t="shared" si="8"/>
        <v>42</v>
      </c>
      <c r="G4" s="11">
        <f t="shared" si="8"/>
        <v>43</v>
      </c>
      <c r="H4" s="11">
        <f t="shared" si="8"/>
        <v>44</v>
      </c>
      <c r="I4" s="11">
        <f t="shared" si="8"/>
        <v>45</v>
      </c>
      <c r="J4" s="11">
        <f t="shared" si="8"/>
        <v>46</v>
      </c>
      <c r="K4" s="11">
        <f t="shared" si="8"/>
        <v>47</v>
      </c>
      <c r="L4" s="11">
        <f t="shared" si="8"/>
        <v>48</v>
      </c>
      <c r="M4" s="11">
        <f t="shared" si="8"/>
        <v>49</v>
      </c>
      <c r="N4" s="11">
        <f t="shared" si="8"/>
        <v>50</v>
      </c>
      <c r="O4" s="11">
        <f t="shared" si="8"/>
        <v>51</v>
      </c>
      <c r="P4" s="11">
        <f t="shared" si="8"/>
        <v>52</v>
      </c>
      <c r="Q4" s="11">
        <f t="shared" si="8"/>
        <v>1</v>
      </c>
      <c r="R4" s="11">
        <f t="shared" si="8"/>
        <v>2</v>
      </c>
      <c r="S4" s="11">
        <f t="shared" si="8"/>
        <v>3</v>
      </c>
      <c r="T4" s="11">
        <f t="shared" si="8"/>
        <v>4</v>
      </c>
      <c r="U4" s="11">
        <f t="shared" si="8"/>
        <v>5</v>
      </c>
      <c r="V4" s="11">
        <f t="shared" si="8"/>
        <v>6</v>
      </c>
      <c r="W4" s="11">
        <f t="shared" si="8"/>
        <v>7</v>
      </c>
      <c r="X4" s="11">
        <f t="shared" si="8"/>
        <v>8</v>
      </c>
      <c r="Y4" s="11">
        <f t="shared" si="8"/>
        <v>9</v>
      </c>
      <c r="Z4" s="11">
        <f t="shared" si="8"/>
        <v>10</v>
      </c>
      <c r="AA4" s="11">
        <f t="shared" si="8"/>
        <v>11</v>
      </c>
      <c r="AB4" s="11">
        <f t="shared" si="8"/>
        <v>12</v>
      </c>
      <c r="AC4" s="11">
        <f t="shared" si="8"/>
        <v>13</v>
      </c>
      <c r="AD4" s="11">
        <f t="shared" si="8"/>
        <v>14</v>
      </c>
      <c r="AE4" s="11">
        <f t="shared" si="8"/>
        <v>15</v>
      </c>
      <c r="AF4" s="11">
        <f t="shared" si="8"/>
        <v>16</v>
      </c>
      <c r="AG4" s="11">
        <f t="shared" si="8"/>
        <v>17</v>
      </c>
      <c r="AH4" s="11">
        <f t="shared" si="8"/>
        <v>18</v>
      </c>
      <c r="AI4" s="11">
        <f t="shared" si="8"/>
        <v>19</v>
      </c>
      <c r="AJ4" s="11">
        <f t="shared" si="8"/>
        <v>20</v>
      </c>
      <c r="AK4" s="11">
        <f t="shared" si="8"/>
        <v>21</v>
      </c>
      <c r="AL4" s="11">
        <f t="shared" si="8"/>
        <v>22</v>
      </c>
      <c r="AM4" s="11">
        <f t="shared" si="8"/>
        <v>23</v>
      </c>
      <c r="AN4" s="11">
        <f>_xlfn.ISOWEEKNUM(AN3)</f>
        <v>24</v>
      </c>
      <c r="AO4" s="11">
        <f t="shared" ref="AO4" si="9">_xlfn.ISOWEEKNUM(AO3)</f>
        <v>25</v>
      </c>
      <c r="AP4" s="11">
        <f t="shared" ref="AP4" si="10">_xlfn.ISOWEEKNUM(AP3)</f>
        <v>26</v>
      </c>
      <c r="AQ4" s="11">
        <f t="shared" ref="AQ4" si="11">_xlfn.ISOWEEKNUM(AQ3)</f>
        <v>27</v>
      </c>
      <c r="AR4" s="11">
        <f t="shared" ref="AR4" si="12">_xlfn.ISOWEEKNUM(AR3)</f>
        <v>28</v>
      </c>
      <c r="AS4" s="11">
        <f t="shared" ref="AS4" si="13">_xlfn.ISOWEEKNUM(AS3)</f>
        <v>29</v>
      </c>
      <c r="AT4" s="11">
        <f t="shared" ref="AT4" si="14">_xlfn.ISOWEEKNUM(AT3)</f>
        <v>30</v>
      </c>
      <c r="AU4" s="11">
        <f t="shared" ref="AU4" si="15">_xlfn.ISOWEEKNUM(AU3)</f>
        <v>31</v>
      </c>
      <c r="AV4" s="11">
        <f t="shared" ref="AV4" si="16">_xlfn.ISOWEEKNUM(AV3)</f>
        <v>32</v>
      </c>
      <c r="AW4" s="11">
        <f t="shared" ref="AW4" si="17">_xlfn.ISOWEEKNUM(AW3)</f>
        <v>33</v>
      </c>
      <c r="AX4" s="11">
        <f t="shared" ref="AX4" si="18">_xlfn.ISOWEEKNUM(AX3)</f>
        <v>34</v>
      </c>
      <c r="AY4" s="11">
        <f t="shared" ref="AY4" si="19">_xlfn.ISOWEEKNUM(AY3)</f>
        <v>35</v>
      </c>
      <c r="AZ4" s="11">
        <f t="shared" ref="AZ4" si="20">_xlfn.ISOWEEKNUM(AZ3)</f>
        <v>36</v>
      </c>
      <c r="BA4" s="11">
        <f t="shared" ref="BA4" si="21">_xlfn.ISOWEEKNUM(BA3)</f>
        <v>37</v>
      </c>
      <c r="BB4" s="11">
        <f t="shared" ref="BB4" si="22">_xlfn.ISOWEEKNUM(BB3)</f>
        <v>38</v>
      </c>
      <c r="BC4" s="11">
        <f t="shared" ref="BC4" si="23">_xlfn.ISOWEEKNUM(BC3)</f>
        <v>39</v>
      </c>
      <c r="BD4" s="49">
        <f>_xlfn.ISOWEEKNUM(BD3)</f>
        <v>40</v>
      </c>
      <c r="BE4" s="49">
        <f t="shared" ref="BE4" si="24">_xlfn.ISOWEEKNUM(BE3)</f>
        <v>41</v>
      </c>
      <c r="BF4" s="49">
        <f t="shared" ref="BF4" si="25">_xlfn.ISOWEEKNUM(BF3)</f>
        <v>42</v>
      </c>
      <c r="BG4" s="49">
        <f t="shared" ref="BG4" si="26">_xlfn.ISOWEEKNUM(BG3)</f>
        <v>43</v>
      </c>
    </row>
    <row r="5" spans="1:59" ht="22.5" customHeight="1" x14ac:dyDescent="0.35">
      <c r="A5" s="89" t="s">
        <v>1</v>
      </c>
      <c r="B5" s="90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50"/>
      <c r="BE5" s="50"/>
      <c r="BF5" s="50"/>
      <c r="BG5" s="50"/>
    </row>
    <row r="6" spans="1:59" ht="22.5" customHeight="1" x14ac:dyDescent="0.35">
      <c r="A6" s="89" t="s">
        <v>2</v>
      </c>
      <c r="B6" s="90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50"/>
      <c r="BE6" s="50"/>
      <c r="BF6" s="50"/>
      <c r="BG6" s="50"/>
    </row>
    <row r="7" spans="1:59" ht="37.5" customHeight="1" x14ac:dyDescent="0.35">
      <c r="A7" s="9" t="s">
        <v>3</v>
      </c>
      <c r="B7" s="10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51"/>
      <c r="BE7" s="51"/>
      <c r="BF7" s="51"/>
      <c r="BG7" s="51"/>
    </row>
    <row r="8" spans="1:59" ht="37.5" customHeight="1" x14ac:dyDescent="0.35">
      <c r="A8" s="15" t="s">
        <v>24</v>
      </c>
      <c r="B8" s="10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52"/>
      <c r="BE8" s="52"/>
      <c r="BF8" s="52"/>
      <c r="BG8" s="52"/>
    </row>
    <row r="9" spans="1:59" ht="19.5" customHeight="1" x14ac:dyDescent="0.35">
      <c r="A9" s="17" t="s">
        <v>4</v>
      </c>
      <c r="B9" s="1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50"/>
      <c r="BE9" s="50"/>
      <c r="BF9" s="50"/>
      <c r="BG9" s="50"/>
    </row>
    <row r="10" spans="1:59" ht="66.75" customHeight="1" x14ac:dyDescent="0.35">
      <c r="A10" s="9" t="s">
        <v>23</v>
      </c>
      <c r="B10" s="10"/>
      <c r="C10" s="18" t="str">
        <f t="shared" ref="C10:AH10" si="27">IF(C7="REL",0,IF(C7="BAS",1,IF(C7="TET",2,IF(C7="CON",3,IF(C7="COMP",4,"")))))</f>
        <v/>
      </c>
      <c r="D10" s="18" t="str">
        <f t="shared" si="27"/>
        <v/>
      </c>
      <c r="E10" s="18" t="str">
        <f t="shared" si="27"/>
        <v/>
      </c>
      <c r="F10" s="18" t="str">
        <f t="shared" si="27"/>
        <v/>
      </c>
      <c r="G10" s="18" t="str">
        <f t="shared" si="27"/>
        <v/>
      </c>
      <c r="H10" s="18" t="str">
        <f t="shared" si="27"/>
        <v/>
      </c>
      <c r="I10" s="18" t="str">
        <f t="shared" si="27"/>
        <v/>
      </c>
      <c r="J10" s="18" t="str">
        <f t="shared" si="27"/>
        <v/>
      </c>
      <c r="K10" s="18" t="str">
        <f t="shared" si="27"/>
        <v/>
      </c>
      <c r="L10" s="18" t="str">
        <f t="shared" si="27"/>
        <v/>
      </c>
      <c r="M10" s="18" t="str">
        <f t="shared" si="27"/>
        <v/>
      </c>
      <c r="N10" s="18" t="str">
        <f t="shared" si="27"/>
        <v/>
      </c>
      <c r="O10" s="18" t="str">
        <f t="shared" si="27"/>
        <v/>
      </c>
      <c r="P10" s="19" t="str">
        <f t="shared" si="27"/>
        <v/>
      </c>
      <c r="Q10" s="19" t="str">
        <f t="shared" si="27"/>
        <v/>
      </c>
      <c r="R10" s="19" t="str">
        <f t="shared" si="27"/>
        <v/>
      </c>
      <c r="S10" s="19" t="str">
        <f t="shared" si="27"/>
        <v/>
      </c>
      <c r="T10" s="19" t="str">
        <f t="shared" si="27"/>
        <v/>
      </c>
      <c r="U10" s="19" t="str">
        <f t="shared" si="27"/>
        <v/>
      </c>
      <c r="V10" s="19" t="str">
        <f t="shared" si="27"/>
        <v/>
      </c>
      <c r="W10" s="19" t="str">
        <f t="shared" si="27"/>
        <v/>
      </c>
      <c r="X10" s="19" t="str">
        <f t="shared" si="27"/>
        <v/>
      </c>
      <c r="Y10" s="19" t="str">
        <f t="shared" si="27"/>
        <v/>
      </c>
      <c r="Z10" s="19" t="str">
        <f t="shared" si="27"/>
        <v/>
      </c>
      <c r="AA10" s="19" t="str">
        <f t="shared" si="27"/>
        <v/>
      </c>
      <c r="AB10" s="19" t="str">
        <f t="shared" si="27"/>
        <v/>
      </c>
      <c r="AC10" s="19" t="str">
        <f t="shared" si="27"/>
        <v/>
      </c>
      <c r="AD10" s="19" t="str">
        <f t="shared" si="27"/>
        <v/>
      </c>
      <c r="AE10" s="19" t="str">
        <f t="shared" si="27"/>
        <v/>
      </c>
      <c r="AF10" s="19" t="str">
        <f t="shared" si="27"/>
        <v/>
      </c>
      <c r="AG10" s="19" t="str">
        <f t="shared" si="27"/>
        <v/>
      </c>
      <c r="AH10" s="19" t="str">
        <f t="shared" si="27"/>
        <v/>
      </c>
      <c r="AI10" s="19" t="str">
        <f t="shared" ref="AI10:BG10" si="28">IF(AI7="REL",0,IF(AI7="BAS",1,IF(AI7="TET",2,IF(AI7="CON",3,IF(AI7="COMP",4,"")))))</f>
        <v/>
      </c>
      <c r="AJ10" s="19" t="str">
        <f t="shared" si="28"/>
        <v/>
      </c>
      <c r="AK10" s="19" t="str">
        <f t="shared" si="28"/>
        <v/>
      </c>
      <c r="AL10" s="19" t="str">
        <f t="shared" si="28"/>
        <v/>
      </c>
      <c r="AM10" s="19" t="str">
        <f t="shared" si="28"/>
        <v/>
      </c>
      <c r="AN10" s="19" t="str">
        <f t="shared" si="28"/>
        <v/>
      </c>
      <c r="AO10" s="19" t="str">
        <f t="shared" si="28"/>
        <v/>
      </c>
      <c r="AP10" s="19" t="str">
        <f t="shared" si="28"/>
        <v/>
      </c>
      <c r="AQ10" s="19" t="str">
        <f t="shared" si="28"/>
        <v/>
      </c>
      <c r="AR10" s="19" t="str">
        <f t="shared" si="28"/>
        <v/>
      </c>
      <c r="AS10" s="19" t="str">
        <f t="shared" si="28"/>
        <v/>
      </c>
      <c r="AT10" s="19" t="str">
        <f t="shared" si="28"/>
        <v/>
      </c>
      <c r="AU10" s="19" t="str">
        <f t="shared" si="28"/>
        <v/>
      </c>
      <c r="AV10" s="19" t="str">
        <f t="shared" si="28"/>
        <v/>
      </c>
      <c r="AW10" s="19" t="str">
        <f t="shared" si="28"/>
        <v/>
      </c>
      <c r="AX10" s="19" t="str">
        <f t="shared" si="28"/>
        <v/>
      </c>
      <c r="AY10" s="19" t="str">
        <f t="shared" si="28"/>
        <v/>
      </c>
      <c r="AZ10" s="19" t="str">
        <f t="shared" si="28"/>
        <v/>
      </c>
      <c r="BA10" s="19" t="str">
        <f t="shared" si="28"/>
        <v/>
      </c>
      <c r="BB10" s="19" t="str">
        <f t="shared" si="28"/>
        <v/>
      </c>
      <c r="BC10" s="19"/>
      <c r="BD10" s="20"/>
      <c r="BE10" s="20"/>
      <c r="BF10" s="20"/>
      <c r="BG10" s="20" t="str">
        <f t="shared" si="28"/>
        <v/>
      </c>
    </row>
    <row r="11" spans="1:59" x14ac:dyDescent="0.35">
      <c r="A11" s="94" t="s">
        <v>5</v>
      </c>
      <c r="B11" s="21" t="s">
        <v>6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3"/>
      <c r="AU11" s="22"/>
      <c r="AV11" s="22"/>
      <c r="AW11" s="22"/>
      <c r="AX11" s="22"/>
      <c r="AY11" s="22"/>
      <c r="AZ11" s="22"/>
      <c r="BA11" s="22"/>
      <c r="BB11" s="22"/>
      <c r="BC11" s="22"/>
      <c r="BD11" s="53"/>
      <c r="BE11" s="53"/>
      <c r="BF11" s="53"/>
      <c r="BG11" s="53"/>
    </row>
    <row r="12" spans="1:59" x14ac:dyDescent="0.35">
      <c r="A12" s="95"/>
      <c r="B12" s="24" t="s">
        <v>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54"/>
      <c r="BE12" s="54"/>
      <c r="BF12" s="54"/>
      <c r="BG12" s="54"/>
    </row>
    <row r="13" spans="1:59" x14ac:dyDescent="0.35">
      <c r="A13" s="95"/>
      <c r="B13" s="24" t="s">
        <v>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6"/>
      <c r="AU13" s="25"/>
      <c r="AV13" s="25"/>
      <c r="AW13" s="25"/>
      <c r="AX13" s="25"/>
      <c r="AY13" s="25"/>
      <c r="AZ13" s="25"/>
      <c r="BA13" s="25"/>
      <c r="BB13" s="25"/>
      <c r="BC13" s="25"/>
      <c r="BD13" s="54"/>
      <c r="BE13" s="54"/>
      <c r="BF13" s="54"/>
      <c r="BG13" s="54"/>
    </row>
    <row r="14" spans="1:59" x14ac:dyDescent="0.35">
      <c r="A14" s="95"/>
      <c r="B14" s="24" t="s">
        <v>9</v>
      </c>
      <c r="C14" s="68" t="str">
        <f t="shared" ref="C14:BE14" si="29">IF(C17="","",IF(C15="",1,C15-C17+1))</f>
        <v/>
      </c>
      <c r="D14" s="68" t="str">
        <f t="shared" si="29"/>
        <v/>
      </c>
      <c r="E14" s="68" t="str">
        <f t="shared" si="29"/>
        <v/>
      </c>
      <c r="F14" s="68" t="str">
        <f t="shared" si="29"/>
        <v/>
      </c>
      <c r="G14" s="68" t="str">
        <f t="shared" si="29"/>
        <v/>
      </c>
      <c r="H14" s="68" t="str">
        <f t="shared" si="29"/>
        <v/>
      </c>
      <c r="I14" s="68" t="str">
        <f t="shared" si="29"/>
        <v/>
      </c>
      <c r="J14" s="68" t="str">
        <f t="shared" si="29"/>
        <v/>
      </c>
      <c r="K14" s="68" t="str">
        <f t="shared" si="29"/>
        <v/>
      </c>
      <c r="L14" s="68" t="str">
        <f t="shared" si="29"/>
        <v/>
      </c>
      <c r="M14" s="68" t="str">
        <f t="shared" si="29"/>
        <v/>
      </c>
      <c r="N14" s="68" t="str">
        <f t="shared" si="29"/>
        <v/>
      </c>
      <c r="O14" s="68" t="str">
        <f t="shared" si="29"/>
        <v/>
      </c>
      <c r="P14" s="27" t="str">
        <f t="shared" si="29"/>
        <v/>
      </c>
      <c r="Q14" s="27" t="str">
        <f t="shared" si="29"/>
        <v/>
      </c>
      <c r="R14" s="27" t="str">
        <f t="shared" si="29"/>
        <v/>
      </c>
      <c r="S14" s="27" t="str">
        <f t="shared" si="29"/>
        <v/>
      </c>
      <c r="T14" s="27" t="str">
        <f t="shared" si="29"/>
        <v/>
      </c>
      <c r="U14" s="27" t="str">
        <f t="shared" si="29"/>
        <v/>
      </c>
      <c r="V14" s="27" t="str">
        <f t="shared" si="29"/>
        <v/>
      </c>
      <c r="W14" s="27" t="str">
        <f t="shared" si="29"/>
        <v/>
      </c>
      <c r="X14" s="27" t="str">
        <f t="shared" si="29"/>
        <v/>
      </c>
      <c r="Y14" s="27" t="str">
        <f t="shared" si="29"/>
        <v/>
      </c>
      <c r="Z14" s="27" t="str">
        <f t="shared" si="29"/>
        <v/>
      </c>
      <c r="AA14" s="27" t="str">
        <f t="shared" si="29"/>
        <v/>
      </c>
      <c r="AB14" s="27" t="str">
        <f t="shared" si="29"/>
        <v/>
      </c>
      <c r="AC14" s="27" t="str">
        <f t="shared" si="29"/>
        <v/>
      </c>
      <c r="AD14" s="27" t="str">
        <f t="shared" si="29"/>
        <v/>
      </c>
      <c r="AE14" s="27" t="str">
        <f t="shared" si="29"/>
        <v/>
      </c>
      <c r="AF14" s="27" t="str">
        <f t="shared" si="29"/>
        <v/>
      </c>
      <c r="AG14" s="27" t="str">
        <f t="shared" si="29"/>
        <v/>
      </c>
      <c r="AH14" s="27" t="str">
        <f t="shared" si="29"/>
        <v/>
      </c>
      <c r="AI14" s="27" t="str">
        <f t="shared" si="29"/>
        <v/>
      </c>
      <c r="AJ14" s="27" t="str">
        <f t="shared" si="29"/>
        <v/>
      </c>
      <c r="AK14" s="27" t="str">
        <f t="shared" si="29"/>
        <v/>
      </c>
      <c r="AL14" s="27" t="str">
        <f t="shared" si="29"/>
        <v/>
      </c>
      <c r="AM14" s="27" t="str">
        <f t="shared" si="29"/>
        <v/>
      </c>
      <c r="AN14" s="27" t="str">
        <f t="shared" si="29"/>
        <v/>
      </c>
      <c r="AO14" s="27" t="str">
        <f t="shared" si="29"/>
        <v/>
      </c>
      <c r="AP14" s="27" t="str">
        <f t="shared" si="29"/>
        <v/>
      </c>
      <c r="AQ14" s="27" t="str">
        <f t="shared" si="29"/>
        <v/>
      </c>
      <c r="AR14" s="27" t="str">
        <f t="shared" si="29"/>
        <v/>
      </c>
      <c r="AS14" s="27" t="str">
        <f t="shared" si="29"/>
        <v/>
      </c>
      <c r="AT14" s="27" t="str">
        <f t="shared" si="29"/>
        <v/>
      </c>
      <c r="AU14" s="27" t="str">
        <f t="shared" si="29"/>
        <v/>
      </c>
      <c r="AV14" s="27" t="str">
        <f t="shared" si="29"/>
        <v/>
      </c>
      <c r="AW14" s="27" t="str">
        <f t="shared" si="29"/>
        <v/>
      </c>
      <c r="AX14" s="27" t="str">
        <f t="shared" si="29"/>
        <v/>
      </c>
      <c r="AY14" s="27" t="str">
        <f t="shared" si="29"/>
        <v/>
      </c>
      <c r="AZ14" s="27" t="str">
        <f t="shared" si="29"/>
        <v/>
      </c>
      <c r="BA14" s="27" t="str">
        <f t="shared" si="29"/>
        <v/>
      </c>
      <c r="BB14" s="27" t="str">
        <f t="shared" si="29"/>
        <v/>
      </c>
      <c r="BC14" s="27" t="str">
        <f t="shared" si="29"/>
        <v/>
      </c>
      <c r="BD14" s="55" t="str">
        <f t="shared" si="29"/>
        <v/>
      </c>
      <c r="BE14" s="55" t="str">
        <f t="shared" si="29"/>
        <v/>
      </c>
      <c r="BF14" s="55"/>
      <c r="BG14" s="55" t="str">
        <f>IF(BG17="","",IF(BG15="",1,BG15-BG17+1))</f>
        <v/>
      </c>
    </row>
    <row r="15" spans="1:59" ht="33.75" customHeight="1" x14ac:dyDescent="0.35">
      <c r="A15" s="96"/>
      <c r="B15" s="24" t="s">
        <v>10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56"/>
      <c r="BE15" s="56"/>
      <c r="BF15" s="56"/>
      <c r="BG15" s="56"/>
    </row>
    <row r="16" spans="1:59" x14ac:dyDescent="0.35">
      <c r="A16" s="96"/>
      <c r="B16" s="24"/>
      <c r="C16" s="70" t="str">
        <f t="shared" ref="C16:AT16" si="30">IF(C15="","","–")</f>
        <v/>
      </c>
      <c r="D16" s="70" t="str">
        <f t="shared" si="30"/>
        <v/>
      </c>
      <c r="E16" s="70" t="str">
        <f t="shared" si="30"/>
        <v/>
      </c>
      <c r="F16" s="70" t="str">
        <f t="shared" si="30"/>
        <v/>
      </c>
      <c r="G16" s="70" t="str">
        <f t="shared" si="30"/>
        <v/>
      </c>
      <c r="H16" s="70" t="str">
        <f t="shared" si="30"/>
        <v/>
      </c>
      <c r="I16" s="70" t="str">
        <f t="shared" si="30"/>
        <v/>
      </c>
      <c r="J16" s="70" t="str">
        <f t="shared" si="30"/>
        <v/>
      </c>
      <c r="K16" s="70" t="str">
        <f t="shared" si="30"/>
        <v/>
      </c>
      <c r="L16" s="70" t="str">
        <f t="shared" si="30"/>
        <v/>
      </c>
      <c r="M16" s="70" t="str">
        <f t="shared" si="30"/>
        <v/>
      </c>
      <c r="N16" s="70" t="str">
        <f t="shared" si="30"/>
        <v/>
      </c>
      <c r="O16" s="70" t="str">
        <f t="shared" si="30"/>
        <v/>
      </c>
      <c r="P16" s="29" t="str">
        <f t="shared" si="30"/>
        <v/>
      </c>
      <c r="Q16" s="29" t="str">
        <f t="shared" si="30"/>
        <v/>
      </c>
      <c r="R16" s="29" t="str">
        <f t="shared" si="30"/>
        <v/>
      </c>
      <c r="S16" s="29" t="str">
        <f t="shared" si="30"/>
        <v/>
      </c>
      <c r="T16" s="29" t="str">
        <f t="shared" si="30"/>
        <v/>
      </c>
      <c r="U16" s="29" t="str">
        <f t="shared" si="30"/>
        <v/>
      </c>
      <c r="V16" s="29" t="str">
        <f t="shared" si="30"/>
        <v/>
      </c>
      <c r="W16" s="29" t="str">
        <f t="shared" si="30"/>
        <v/>
      </c>
      <c r="X16" s="29" t="str">
        <f t="shared" si="30"/>
        <v/>
      </c>
      <c r="Y16" s="29" t="str">
        <f t="shared" si="30"/>
        <v/>
      </c>
      <c r="Z16" s="29" t="str">
        <f t="shared" si="30"/>
        <v/>
      </c>
      <c r="AA16" s="29" t="str">
        <f t="shared" si="30"/>
        <v/>
      </c>
      <c r="AB16" s="29" t="str">
        <f t="shared" si="30"/>
        <v/>
      </c>
      <c r="AC16" s="29" t="str">
        <f t="shared" si="30"/>
        <v/>
      </c>
      <c r="AD16" s="29" t="str">
        <f t="shared" si="30"/>
        <v/>
      </c>
      <c r="AE16" s="29" t="str">
        <f t="shared" si="30"/>
        <v/>
      </c>
      <c r="AF16" s="29" t="str">
        <f t="shared" si="30"/>
        <v/>
      </c>
      <c r="AG16" s="29" t="str">
        <f t="shared" si="30"/>
        <v/>
      </c>
      <c r="AH16" s="29" t="str">
        <f t="shared" si="30"/>
        <v/>
      </c>
      <c r="AI16" s="29" t="str">
        <f t="shared" si="30"/>
        <v/>
      </c>
      <c r="AJ16" s="29" t="str">
        <f t="shared" si="30"/>
        <v/>
      </c>
      <c r="AK16" s="29" t="str">
        <f t="shared" si="30"/>
        <v/>
      </c>
      <c r="AL16" s="29" t="str">
        <f t="shared" si="30"/>
        <v/>
      </c>
      <c r="AM16" s="29" t="str">
        <f t="shared" si="30"/>
        <v/>
      </c>
      <c r="AN16" s="29" t="str">
        <f t="shared" si="30"/>
        <v/>
      </c>
      <c r="AO16" s="29" t="str">
        <f t="shared" si="30"/>
        <v/>
      </c>
      <c r="AP16" s="29" t="str">
        <f t="shared" si="30"/>
        <v/>
      </c>
      <c r="AQ16" s="29" t="str">
        <f t="shared" si="30"/>
        <v/>
      </c>
      <c r="AR16" s="29" t="str">
        <f t="shared" si="30"/>
        <v/>
      </c>
      <c r="AS16" s="29" t="str">
        <f t="shared" si="30"/>
        <v/>
      </c>
      <c r="AT16" s="29" t="str">
        <f t="shared" si="30"/>
        <v/>
      </c>
      <c r="AU16" s="29"/>
      <c r="AV16" s="29" t="str">
        <f t="shared" ref="AV16:BE16" si="31">IF(AV15="","","–")</f>
        <v/>
      </c>
      <c r="AW16" s="29" t="str">
        <f t="shared" si="31"/>
        <v/>
      </c>
      <c r="AX16" s="29" t="str">
        <f t="shared" si="31"/>
        <v/>
      </c>
      <c r="AY16" s="29" t="str">
        <f t="shared" si="31"/>
        <v/>
      </c>
      <c r="AZ16" s="29" t="str">
        <f t="shared" si="31"/>
        <v/>
      </c>
      <c r="BA16" s="29" t="str">
        <f t="shared" si="31"/>
        <v/>
      </c>
      <c r="BB16" s="29" t="str">
        <f t="shared" si="31"/>
        <v/>
      </c>
      <c r="BC16" s="29" t="str">
        <f t="shared" si="31"/>
        <v/>
      </c>
      <c r="BD16" s="57" t="str">
        <f t="shared" si="31"/>
        <v/>
      </c>
      <c r="BE16" s="57" t="str">
        <f t="shared" si="31"/>
        <v/>
      </c>
      <c r="BF16" s="57"/>
      <c r="BG16" s="57" t="str">
        <f>IF(BG15="","","–")</f>
        <v/>
      </c>
    </row>
    <row r="17" spans="1:59" ht="32.25" customHeight="1" x14ac:dyDescent="0.35">
      <c r="A17" s="96"/>
      <c r="B17" s="24" t="s">
        <v>11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58"/>
      <c r="BE17" s="58"/>
      <c r="BF17" s="58"/>
      <c r="BG17" s="58"/>
    </row>
    <row r="18" spans="1:59" ht="102.75" customHeight="1" x14ac:dyDescent="0.35">
      <c r="A18" s="97"/>
      <c r="B18" s="31" t="s">
        <v>12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3"/>
      <c r="AY18" s="32"/>
      <c r="AZ18" s="32"/>
      <c r="BA18" s="32"/>
      <c r="BB18" s="32"/>
      <c r="BC18" s="32"/>
      <c r="BD18" s="59"/>
      <c r="BE18" s="59"/>
      <c r="BF18" s="59"/>
      <c r="BG18" s="59"/>
    </row>
    <row r="19" spans="1:59" x14ac:dyDescent="0.35">
      <c r="A19" s="9" t="s">
        <v>13</v>
      </c>
      <c r="B19" s="10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50"/>
      <c r="BE19" s="50"/>
      <c r="BF19" s="50"/>
      <c r="BG19" s="50"/>
    </row>
    <row r="20" spans="1:59" x14ac:dyDescent="0.35">
      <c r="A20" s="9"/>
      <c r="B20" s="35"/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80"/>
    </row>
    <row r="21" spans="1:59" x14ac:dyDescent="0.35">
      <c r="A21" s="91" t="s">
        <v>14</v>
      </c>
      <c r="B21" s="36" t="s">
        <v>6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53"/>
      <c r="BE21" s="53"/>
      <c r="BF21" s="53"/>
      <c r="BG21" s="53"/>
    </row>
    <row r="22" spans="1:59" x14ac:dyDescent="0.35">
      <c r="A22" s="92"/>
      <c r="B22" s="37" t="s">
        <v>7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54"/>
      <c r="BE22" s="54"/>
      <c r="BF22" s="54"/>
      <c r="BG22" s="54"/>
    </row>
    <row r="23" spans="1:59" x14ac:dyDescent="0.35">
      <c r="A23" s="92"/>
      <c r="B23" s="37" t="s">
        <v>8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60"/>
      <c r="BE23" s="60"/>
      <c r="BF23" s="60"/>
      <c r="BG23" s="60"/>
    </row>
    <row r="24" spans="1:59" x14ac:dyDescent="0.35">
      <c r="A24" s="92"/>
      <c r="B24" s="37" t="s">
        <v>9</v>
      </c>
      <c r="C24" s="68" t="str">
        <f t="shared" ref="C24:AH24" si="32">IF(C27="","",IF(C25="",1,C25-C27+1))</f>
        <v/>
      </c>
      <c r="D24" s="68" t="str">
        <f t="shared" si="32"/>
        <v/>
      </c>
      <c r="E24" s="68" t="str">
        <f t="shared" si="32"/>
        <v/>
      </c>
      <c r="F24" s="68" t="str">
        <f t="shared" si="32"/>
        <v/>
      </c>
      <c r="G24" s="68" t="str">
        <f t="shared" si="32"/>
        <v/>
      </c>
      <c r="H24" s="68" t="str">
        <f t="shared" si="32"/>
        <v/>
      </c>
      <c r="I24" s="68" t="str">
        <f t="shared" si="32"/>
        <v/>
      </c>
      <c r="J24" s="68" t="str">
        <f t="shared" si="32"/>
        <v/>
      </c>
      <c r="K24" s="68" t="str">
        <f t="shared" si="32"/>
        <v/>
      </c>
      <c r="L24" s="68" t="str">
        <f t="shared" si="32"/>
        <v/>
      </c>
      <c r="M24" s="68" t="str">
        <f t="shared" si="32"/>
        <v/>
      </c>
      <c r="N24" s="68" t="str">
        <f t="shared" si="32"/>
        <v/>
      </c>
      <c r="O24" s="68" t="str">
        <f t="shared" si="32"/>
        <v/>
      </c>
      <c r="P24" s="27" t="str">
        <f t="shared" si="32"/>
        <v/>
      </c>
      <c r="Q24" s="27" t="str">
        <f t="shared" si="32"/>
        <v/>
      </c>
      <c r="R24" s="27" t="str">
        <f t="shared" si="32"/>
        <v/>
      </c>
      <c r="S24" s="27" t="str">
        <f t="shared" si="32"/>
        <v/>
      </c>
      <c r="T24" s="27" t="str">
        <f t="shared" si="32"/>
        <v/>
      </c>
      <c r="U24" s="27" t="str">
        <f t="shared" si="32"/>
        <v/>
      </c>
      <c r="V24" s="27" t="str">
        <f t="shared" si="32"/>
        <v/>
      </c>
      <c r="W24" s="27" t="str">
        <f t="shared" si="32"/>
        <v/>
      </c>
      <c r="X24" s="27" t="str">
        <f t="shared" si="32"/>
        <v/>
      </c>
      <c r="Y24" s="27" t="str">
        <f t="shared" si="32"/>
        <v/>
      </c>
      <c r="Z24" s="27" t="str">
        <f t="shared" si="32"/>
        <v/>
      </c>
      <c r="AA24" s="27" t="str">
        <f t="shared" si="32"/>
        <v/>
      </c>
      <c r="AB24" s="27" t="str">
        <f t="shared" si="32"/>
        <v/>
      </c>
      <c r="AC24" s="27" t="str">
        <f t="shared" si="32"/>
        <v/>
      </c>
      <c r="AD24" s="27" t="str">
        <f t="shared" si="32"/>
        <v/>
      </c>
      <c r="AE24" s="27" t="str">
        <f t="shared" si="32"/>
        <v/>
      </c>
      <c r="AF24" s="27" t="str">
        <f t="shared" si="32"/>
        <v/>
      </c>
      <c r="AG24" s="27" t="str">
        <f t="shared" si="32"/>
        <v/>
      </c>
      <c r="AH24" s="27" t="str">
        <f t="shared" si="32"/>
        <v/>
      </c>
      <c r="AI24" s="27" t="str">
        <f t="shared" ref="AI24:BG24" si="33">IF(AI27="","",IF(AI25="",1,AI25-AI27+1))</f>
        <v/>
      </c>
      <c r="AJ24" s="27" t="str">
        <f t="shared" si="33"/>
        <v/>
      </c>
      <c r="AK24" s="27" t="str">
        <f t="shared" si="33"/>
        <v/>
      </c>
      <c r="AL24" s="27" t="str">
        <f t="shared" si="33"/>
        <v/>
      </c>
      <c r="AM24" s="27" t="str">
        <f t="shared" si="33"/>
        <v/>
      </c>
      <c r="AN24" s="27" t="str">
        <f t="shared" si="33"/>
        <v/>
      </c>
      <c r="AO24" s="27" t="str">
        <f t="shared" si="33"/>
        <v/>
      </c>
      <c r="AP24" s="27" t="str">
        <f t="shared" si="33"/>
        <v/>
      </c>
      <c r="AQ24" s="27" t="str">
        <f t="shared" si="33"/>
        <v/>
      </c>
      <c r="AR24" s="27" t="str">
        <f t="shared" si="33"/>
        <v/>
      </c>
      <c r="AS24" s="27" t="str">
        <f t="shared" si="33"/>
        <v/>
      </c>
      <c r="AT24" s="27" t="str">
        <f t="shared" si="33"/>
        <v/>
      </c>
      <c r="AU24" s="27" t="str">
        <f t="shared" si="33"/>
        <v/>
      </c>
      <c r="AV24" s="27" t="str">
        <f t="shared" si="33"/>
        <v/>
      </c>
      <c r="AW24" s="27" t="str">
        <f t="shared" si="33"/>
        <v/>
      </c>
      <c r="AX24" s="27" t="str">
        <f t="shared" si="33"/>
        <v/>
      </c>
      <c r="AY24" s="27" t="str">
        <f t="shared" si="33"/>
        <v/>
      </c>
      <c r="AZ24" s="27" t="str">
        <f t="shared" si="33"/>
        <v/>
      </c>
      <c r="BA24" s="27" t="str">
        <f t="shared" si="33"/>
        <v/>
      </c>
      <c r="BB24" s="27" t="str">
        <f t="shared" si="33"/>
        <v/>
      </c>
      <c r="BC24" s="27"/>
      <c r="BD24" s="55"/>
      <c r="BE24" s="55"/>
      <c r="BF24" s="55"/>
      <c r="BG24" s="55" t="str">
        <f t="shared" si="33"/>
        <v/>
      </c>
    </row>
    <row r="25" spans="1:59" ht="36.75" customHeight="1" x14ac:dyDescent="0.35">
      <c r="A25" s="93"/>
      <c r="B25" s="37" t="s">
        <v>10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61"/>
      <c r="BE25" s="61"/>
      <c r="BF25" s="61"/>
      <c r="BG25" s="61"/>
    </row>
    <row r="26" spans="1:59" x14ac:dyDescent="0.35">
      <c r="A26" s="93"/>
      <c r="B26" s="37"/>
      <c r="C26" s="70"/>
      <c r="D26" s="70" t="str">
        <f t="shared" ref="D26:W26" si="34">IF(D25="","","–")</f>
        <v/>
      </c>
      <c r="E26" s="70" t="str">
        <f t="shared" si="34"/>
        <v/>
      </c>
      <c r="F26" s="70" t="str">
        <f t="shared" si="34"/>
        <v/>
      </c>
      <c r="G26" s="70" t="str">
        <f t="shared" si="34"/>
        <v/>
      </c>
      <c r="H26" s="70" t="str">
        <f t="shared" si="34"/>
        <v/>
      </c>
      <c r="I26" s="70" t="str">
        <f t="shared" si="34"/>
        <v/>
      </c>
      <c r="J26" s="70" t="str">
        <f t="shared" si="34"/>
        <v/>
      </c>
      <c r="K26" s="70" t="str">
        <f t="shared" si="34"/>
        <v/>
      </c>
      <c r="L26" s="70" t="str">
        <f t="shared" si="34"/>
        <v/>
      </c>
      <c r="M26" s="70" t="str">
        <f t="shared" si="34"/>
        <v/>
      </c>
      <c r="N26" s="70" t="str">
        <f t="shared" si="34"/>
        <v/>
      </c>
      <c r="O26" s="70" t="str">
        <f t="shared" si="34"/>
        <v/>
      </c>
      <c r="P26" s="29" t="str">
        <f t="shared" si="34"/>
        <v/>
      </c>
      <c r="Q26" s="29" t="str">
        <f t="shared" si="34"/>
        <v/>
      </c>
      <c r="R26" s="29" t="str">
        <f t="shared" si="34"/>
        <v/>
      </c>
      <c r="S26" s="29" t="str">
        <f t="shared" si="34"/>
        <v/>
      </c>
      <c r="T26" s="29" t="str">
        <f t="shared" si="34"/>
        <v/>
      </c>
      <c r="U26" s="29" t="str">
        <f t="shared" si="34"/>
        <v/>
      </c>
      <c r="V26" s="29" t="str">
        <f t="shared" si="34"/>
        <v/>
      </c>
      <c r="W26" s="29" t="str">
        <f t="shared" si="34"/>
        <v/>
      </c>
      <c r="X26" s="29"/>
      <c r="Y26" s="29" t="str">
        <f t="shared" ref="Y26:BG26" si="35">IF(Y25="","","–")</f>
        <v/>
      </c>
      <c r="Z26" s="29" t="str">
        <f t="shared" si="35"/>
        <v/>
      </c>
      <c r="AA26" s="29" t="str">
        <f t="shared" si="35"/>
        <v/>
      </c>
      <c r="AB26" s="29" t="str">
        <f t="shared" si="35"/>
        <v/>
      </c>
      <c r="AC26" s="29" t="str">
        <f t="shared" si="35"/>
        <v/>
      </c>
      <c r="AD26" s="29" t="str">
        <f t="shared" si="35"/>
        <v/>
      </c>
      <c r="AE26" s="29" t="str">
        <f t="shared" si="35"/>
        <v/>
      </c>
      <c r="AF26" s="29" t="str">
        <f t="shared" si="35"/>
        <v/>
      </c>
      <c r="AG26" s="29" t="str">
        <f t="shared" si="35"/>
        <v/>
      </c>
      <c r="AH26" s="29" t="str">
        <f t="shared" si="35"/>
        <v/>
      </c>
      <c r="AI26" s="29" t="str">
        <f t="shared" si="35"/>
        <v/>
      </c>
      <c r="AJ26" s="29" t="str">
        <f t="shared" si="35"/>
        <v/>
      </c>
      <c r="AK26" s="29" t="str">
        <f t="shared" si="35"/>
        <v/>
      </c>
      <c r="AL26" s="29" t="str">
        <f t="shared" si="35"/>
        <v/>
      </c>
      <c r="AM26" s="29" t="str">
        <f t="shared" si="35"/>
        <v/>
      </c>
      <c r="AN26" s="29" t="str">
        <f t="shared" si="35"/>
        <v/>
      </c>
      <c r="AO26" s="29" t="str">
        <f t="shared" si="35"/>
        <v/>
      </c>
      <c r="AP26" s="29" t="str">
        <f t="shared" si="35"/>
        <v/>
      </c>
      <c r="AQ26" s="29" t="str">
        <f t="shared" si="35"/>
        <v/>
      </c>
      <c r="AR26" s="29" t="str">
        <f t="shared" si="35"/>
        <v/>
      </c>
      <c r="AS26" s="29" t="str">
        <f t="shared" si="35"/>
        <v/>
      </c>
      <c r="AT26" s="29" t="str">
        <f t="shared" si="35"/>
        <v/>
      </c>
      <c r="AU26" s="29" t="str">
        <f t="shared" si="35"/>
        <v/>
      </c>
      <c r="AV26" s="29" t="str">
        <f t="shared" si="35"/>
        <v/>
      </c>
      <c r="AW26" s="29" t="str">
        <f t="shared" si="35"/>
        <v/>
      </c>
      <c r="AX26" s="29" t="str">
        <f t="shared" si="35"/>
        <v/>
      </c>
      <c r="AY26" s="29" t="str">
        <f t="shared" si="35"/>
        <v/>
      </c>
      <c r="AZ26" s="29" t="str">
        <f t="shared" si="35"/>
        <v/>
      </c>
      <c r="BA26" s="29" t="str">
        <f t="shared" si="35"/>
        <v/>
      </c>
      <c r="BB26" s="29" t="str">
        <f t="shared" si="35"/>
        <v/>
      </c>
      <c r="BC26" s="29"/>
      <c r="BD26" s="57"/>
      <c r="BE26" s="57"/>
      <c r="BF26" s="57"/>
      <c r="BG26" s="57" t="str">
        <f t="shared" si="35"/>
        <v/>
      </c>
    </row>
    <row r="27" spans="1:59" ht="32.25" customHeight="1" x14ac:dyDescent="0.35">
      <c r="A27" s="93"/>
      <c r="B27" s="37" t="s">
        <v>11</v>
      </c>
      <c r="C27" s="75"/>
      <c r="D27" s="75"/>
      <c r="E27" s="75"/>
      <c r="F27" s="75"/>
      <c r="G27" s="75"/>
      <c r="H27" s="75"/>
      <c r="I27" s="71"/>
      <c r="J27" s="71"/>
      <c r="K27" s="71"/>
      <c r="L27" s="71"/>
      <c r="M27" s="71"/>
      <c r="N27" s="71"/>
      <c r="O27" s="71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58"/>
      <c r="BE27" s="58"/>
      <c r="BF27" s="58"/>
      <c r="BG27" s="58"/>
    </row>
    <row r="28" spans="1:59" ht="50.25" customHeight="1" x14ac:dyDescent="0.35">
      <c r="A28" s="93"/>
      <c r="B28" s="37" t="s">
        <v>12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62"/>
      <c r="BE28" s="62"/>
      <c r="BF28" s="62"/>
      <c r="BG28" s="62"/>
    </row>
    <row r="29" spans="1:59" x14ac:dyDescent="0.35">
      <c r="A29" s="40" t="s">
        <v>15</v>
      </c>
      <c r="B29" s="41"/>
      <c r="C29" s="77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13"/>
      <c r="Q29" s="13"/>
      <c r="R29" s="13"/>
      <c r="S29" s="13"/>
      <c r="T29" s="13"/>
      <c r="U29" s="13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63"/>
      <c r="BE29" s="63"/>
      <c r="BF29" s="63"/>
      <c r="BG29" s="63"/>
    </row>
    <row r="30" spans="1:59" x14ac:dyDescent="0.35">
      <c r="A30" s="43"/>
      <c r="B30" s="44"/>
      <c r="C30" s="77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13"/>
      <c r="Q30" s="13"/>
      <c r="R30" s="13"/>
      <c r="S30" s="13"/>
      <c r="T30" s="13"/>
      <c r="U30" s="13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63"/>
      <c r="BE30" s="63"/>
      <c r="BF30" s="63"/>
      <c r="BG30" s="63"/>
    </row>
    <row r="31" spans="1:59" ht="7.5" customHeight="1" x14ac:dyDescent="0.35"/>
    <row r="32" spans="1:59" s="45" customFormat="1" ht="11.65" x14ac:dyDescent="0.35">
      <c r="B32" s="45" t="s">
        <v>26</v>
      </c>
      <c r="C32" s="45" t="s">
        <v>16</v>
      </c>
      <c r="K32" s="45" t="s">
        <v>17</v>
      </c>
      <c r="AG32" s="45" t="s">
        <v>29</v>
      </c>
      <c r="AI32" s="45" t="s">
        <v>18</v>
      </c>
      <c r="AQ32" s="45" t="s">
        <v>19</v>
      </c>
    </row>
    <row r="33" spans="2:43" s="45" customFormat="1" ht="11.65" x14ac:dyDescent="0.35">
      <c r="B33" s="45" t="s">
        <v>25</v>
      </c>
      <c r="C33" s="45" t="s">
        <v>20</v>
      </c>
      <c r="Q33" s="45" t="s">
        <v>27</v>
      </c>
      <c r="S33" s="45" t="s">
        <v>28</v>
      </c>
      <c r="AG33" s="85" t="s">
        <v>30</v>
      </c>
      <c r="AH33" s="85"/>
      <c r="AI33" s="45" t="s">
        <v>21</v>
      </c>
      <c r="AQ33" s="45" t="s">
        <v>22</v>
      </c>
    </row>
  </sheetData>
  <mergeCells count="17">
    <mergeCell ref="AQ1:AT1"/>
    <mergeCell ref="H1:L1"/>
    <mergeCell ref="M1:P1"/>
    <mergeCell ref="Q1:U1"/>
    <mergeCell ref="V1:Y1"/>
    <mergeCell ref="Z1:AC1"/>
    <mergeCell ref="AH1:AL1"/>
    <mergeCell ref="AM1:AP1"/>
    <mergeCell ref="AG33:AH33"/>
    <mergeCell ref="D1:G1"/>
    <mergeCell ref="AU1:AY1"/>
    <mergeCell ref="AZ1:BC1"/>
    <mergeCell ref="A5:B5"/>
    <mergeCell ref="A6:B6"/>
    <mergeCell ref="A21:A28"/>
    <mergeCell ref="A11:A18"/>
    <mergeCell ref="AD1:AG1"/>
  </mergeCells>
  <phoneticPr fontId="1" type="noConversion"/>
  <conditionalFormatting sqref="A1:B33 BH1:BH33 C2:BG33">
    <cfRule type="cellIs" dxfId="4" priority="15" stopIfTrue="1" operator="equal">
      <formula>"COMP"</formula>
    </cfRule>
    <cfRule type="cellIs" dxfId="3" priority="16" stopIfTrue="1" operator="equal">
      <formula>"CON"</formula>
    </cfRule>
    <cfRule type="cellIs" dxfId="2" priority="17" stopIfTrue="1" operator="equal">
      <formula>"TET"</formula>
    </cfRule>
  </conditionalFormatting>
  <conditionalFormatting sqref="BD1">
    <cfRule type="cellIs" dxfId="1" priority="3" stopIfTrue="1" operator="notEqual">
      <formula>""</formula>
    </cfRule>
  </conditionalFormatting>
  <conditionalFormatting sqref="C1:D1 H1 M1 Q1 V1 Z1 AD1 AH1 AM1 AQ1 AU1 AZ1">
    <cfRule type="cellIs" dxfId="0" priority="1" stopIfTrue="1" operator="notEqual">
      <formula>""</formula>
    </cfRule>
  </conditionalFormatting>
  <dataValidations count="1">
    <dataValidation type="whole" allowBlank="1" showInputMessage="1" showErrorMessage="1" prompt="Werte von 1 bis 10_x000a_1   - Minimum_x000a_10 - Maximum" sqref="C9:BG9" xr:uid="{00000000-0002-0000-0000-000000000000}">
      <formula1>1</formula1>
      <formula2>10</formula2>
    </dataValidation>
  </dataValidations>
  <printOptions horizontalCentered="1"/>
  <pageMargins left="0.31496062992125984" right="0.23622047244094491" top="0.9055118110236221" bottom="0.31496062992125984" header="0.55118110236220474" footer="0.19685039370078741"/>
  <pageSetup paperSize="9" scale="64" orientation="landscape" horizontalDpi="300" verticalDpi="300" r:id="rId1"/>
  <headerFooter alignWithMargins="0">
    <oddHeader xml:space="preserve">&amp;C&amp;"+,Fett"&amp;14&amp;A&amp;"Arial,Fett"
</oddHeader>
    <oddFooter>&amp;L&amp;"+,Standard"Jürg Lippuner&amp;R&amp;"+,Standard"Stand: 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Jahresplan 2018–2019</vt:lpstr>
      <vt:lpstr>Jahr</vt:lpstr>
    </vt:vector>
  </TitlesOfParts>
  <Company>lasti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Lippuner</dc:creator>
  <cp:lastModifiedBy>Jürg Lippuner</cp:lastModifiedBy>
  <cp:lastPrinted>2011-09-19T05:11:52Z</cp:lastPrinted>
  <dcterms:created xsi:type="dcterms:W3CDTF">2004-12-25T15:02:10Z</dcterms:created>
  <dcterms:modified xsi:type="dcterms:W3CDTF">2018-12-11T15:55:24Z</dcterms:modified>
</cp:coreProperties>
</file>